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imon\Documents\AVF\web performance update\2025 01\"/>
    </mc:Choice>
  </mc:AlternateContent>
  <xr:revisionPtr revIDLastSave="0" documentId="13_ncr:1_{D45A31BF-F67C-41F6-AF11-458BB76F86A2}" xr6:coauthVersionLast="47" xr6:coauthVersionMax="47" xr10:uidLastSave="{00000000-0000-0000-0000-000000000000}"/>
  <bookViews>
    <workbookView xWindow="-110" yWindow="-110" windowWidth="19420" windowHeight="10300" tabRatio="788" activeTab="11" xr2:uid="{00000000-000D-0000-FFFF-FFFF00000000}"/>
  </bookViews>
  <sheets>
    <sheet name="Main" sheetId="2" r:id="rId1"/>
    <sheet name="YTD" sheetId="15" r:id="rId2"/>
    <sheet name="Last 1M" sheetId="3" r:id="rId3"/>
    <sheet name="Last 3M" sheetId="5" r:id="rId4"/>
    <sheet name="Last 6M" sheetId="6" r:id="rId5"/>
    <sheet name="Last 9M" sheetId="7" r:id="rId6"/>
    <sheet name="Last 12M" sheetId="8" r:id="rId7"/>
    <sheet name="Last 2 Years" sheetId="9" r:id="rId8"/>
    <sheet name="Last 3 Years" sheetId="10" r:id="rId9"/>
    <sheet name="Last 5 Years" sheetId="16" r:id="rId10"/>
    <sheet name="CAGR" sheetId="17" r:id="rId11"/>
    <sheet name="summary" sheetId="11" r:id="rId12"/>
    <sheet name="Stddev sharpe" sheetId="12" r:id="rId13"/>
  </sheets>
  <definedNames>
    <definedName name="CIQWBGuid" hidden="1">"cd31c07a-4591-4830-9f19-e85fe8390c5a"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"12/25/2023 07:08:08"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B4" i="12"/>
  <c r="L4" i="12" s="1"/>
  <c r="A5" i="12"/>
  <c r="B6" i="12"/>
  <c r="B7" i="12"/>
  <c r="B8" i="12"/>
  <c r="D80" i="12" s="1"/>
  <c r="B9" i="12"/>
  <c r="D21" i="12" s="1"/>
  <c r="B10" i="12"/>
  <c r="B11" i="12"/>
  <c r="B12" i="12"/>
  <c r="B13" i="12"/>
  <c r="B14" i="12"/>
  <c r="B15" i="12"/>
  <c r="B16" i="12"/>
  <c r="B17" i="12"/>
  <c r="B18" i="12"/>
  <c r="C30" i="12" s="1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C42" i="12" s="1"/>
  <c r="B34" i="12"/>
  <c r="B35" i="12"/>
  <c r="B36" i="12"/>
  <c r="B37" i="12"/>
  <c r="B38" i="12"/>
  <c r="B39" i="12"/>
  <c r="B40" i="12"/>
  <c r="B41" i="12"/>
  <c r="B42" i="12"/>
  <c r="C54" i="12" s="1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A6" i="12"/>
  <c r="F150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D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F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F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F121" i="12"/>
  <c r="A122" i="12"/>
  <c r="A123" i="12"/>
  <c r="A124" i="12"/>
  <c r="A125" i="12"/>
  <c r="A126" i="12"/>
  <c r="A127" i="12"/>
  <c r="A128" i="12"/>
  <c r="A129" i="12"/>
  <c r="A130" i="12"/>
  <c r="F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C14" i="11"/>
  <c r="C15" i="11"/>
  <c r="C16" i="11"/>
  <c r="C17" i="11"/>
  <c r="C18" i="11"/>
  <c r="C44" i="11" s="1"/>
  <c r="H44" i="11" s="1"/>
  <c r="B30" i="11"/>
  <c r="G30" i="11" s="1"/>
  <c r="C30" i="11"/>
  <c r="H30" i="11" s="1"/>
  <c r="B31" i="11"/>
  <c r="G31" i="11" s="1"/>
  <c r="B32" i="11"/>
  <c r="G32" i="11" s="1"/>
  <c r="B33" i="11"/>
  <c r="G33" i="11" s="1"/>
  <c r="B35" i="11"/>
  <c r="G35" i="11"/>
  <c r="B38" i="11"/>
  <c r="C38" i="11"/>
  <c r="H38" i="11" s="1"/>
  <c r="G38" i="11"/>
  <c r="B39" i="11"/>
  <c r="G39" i="11"/>
  <c r="B40" i="11"/>
  <c r="C40" i="11"/>
  <c r="H40" i="11" s="1"/>
  <c r="G40" i="11"/>
  <c r="B41" i="11"/>
  <c r="C41" i="11"/>
  <c r="H41" i="11" s="1"/>
  <c r="G41" i="11"/>
  <c r="B42" i="11"/>
  <c r="G42" i="11" s="1"/>
  <c r="C42" i="11"/>
  <c r="H42" i="11" s="1"/>
  <c r="B43" i="11"/>
  <c r="C43" i="11"/>
  <c r="H43" i="11" s="1"/>
  <c r="G43" i="11"/>
  <c r="G44" i="11"/>
  <c r="C45" i="11"/>
  <c r="G45" i="11"/>
  <c r="H45" i="11"/>
  <c r="C46" i="11"/>
  <c r="H46" i="11"/>
  <c r="C47" i="11"/>
  <c r="H47" i="11" s="1"/>
  <c r="G47" i="11"/>
  <c r="C48" i="11"/>
  <c r="H48" i="11"/>
  <c r="C49" i="11"/>
  <c r="G49" i="11"/>
  <c r="H49" i="11"/>
  <c r="C50" i="11"/>
  <c r="H50" i="11" s="1"/>
  <c r="G50" i="11"/>
  <c r="C51" i="11"/>
  <c r="G51" i="11"/>
  <c r="H51" i="11"/>
  <c r="C52" i="11"/>
  <c r="G52" i="11"/>
  <c r="H52" i="11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B62" i="16"/>
  <c r="A63" i="16"/>
  <c r="B63" i="16"/>
  <c r="A64" i="16"/>
  <c r="B64" i="16"/>
  <c r="A65" i="16"/>
  <c r="B65" i="16"/>
  <c r="A66" i="16"/>
  <c r="B66" i="16"/>
  <c r="A67" i="16"/>
  <c r="B67" i="16"/>
  <c r="A68" i="16"/>
  <c r="B68" i="16"/>
  <c r="A69" i="16"/>
  <c r="B69" i="16"/>
  <c r="A70" i="16"/>
  <c r="B70" i="16"/>
  <c r="A71" i="16"/>
  <c r="B71" i="16"/>
  <c r="A72" i="16"/>
  <c r="B72" i="16"/>
  <c r="A73" i="16"/>
  <c r="B73" i="16"/>
  <c r="A74" i="16"/>
  <c r="B74" i="16"/>
  <c r="A75" i="16"/>
  <c r="B75" i="16"/>
  <c r="A76" i="16"/>
  <c r="B76" i="16"/>
  <c r="A77" i="16"/>
  <c r="B77" i="16"/>
  <c r="A78" i="16"/>
  <c r="B78" i="16"/>
  <c r="A79" i="16"/>
  <c r="B79" i="16"/>
  <c r="A80" i="16"/>
  <c r="B80" i="16"/>
  <c r="A81" i="16"/>
  <c r="B81" i="16"/>
  <c r="A82" i="16"/>
  <c r="B82" i="16"/>
  <c r="A83" i="16"/>
  <c r="B83" i="16"/>
  <c r="A84" i="16"/>
  <c r="B84" i="16"/>
  <c r="A85" i="16"/>
  <c r="B85" i="16"/>
  <c r="A86" i="16"/>
  <c r="B86" i="16"/>
  <c r="A87" i="16"/>
  <c r="B87" i="16"/>
  <c r="A88" i="16"/>
  <c r="B88" i="16"/>
  <c r="A89" i="16"/>
  <c r="B89" i="16"/>
  <c r="A90" i="16"/>
  <c r="B90" i="16"/>
  <c r="A91" i="16"/>
  <c r="B91" i="16"/>
  <c r="A92" i="16"/>
  <c r="B92" i="16"/>
  <c r="A93" i="16"/>
  <c r="B93" i="16"/>
  <c r="A94" i="16"/>
  <c r="B94" i="16"/>
  <c r="A95" i="16"/>
  <c r="B95" i="16"/>
  <c r="A96" i="16"/>
  <c r="B96" i="16"/>
  <c r="A97" i="16"/>
  <c r="B97" i="16"/>
  <c r="A98" i="16"/>
  <c r="B98" i="16"/>
  <c r="A99" i="16"/>
  <c r="B99" i="16"/>
  <c r="A100" i="16"/>
  <c r="B100" i="16"/>
  <c r="A101" i="16"/>
  <c r="B101" i="16"/>
  <c r="A102" i="16"/>
  <c r="B102" i="16"/>
  <c r="A103" i="16"/>
  <c r="B103" i="16"/>
  <c r="A104" i="16"/>
  <c r="B104" i="16"/>
  <c r="A105" i="16"/>
  <c r="B105" i="16"/>
  <c r="A106" i="16"/>
  <c r="B106" i="16"/>
  <c r="A107" i="16"/>
  <c r="B107" i="16"/>
  <c r="A108" i="16"/>
  <c r="B108" i="16"/>
  <c r="A109" i="16"/>
  <c r="B109" i="16"/>
  <c r="A110" i="16"/>
  <c r="B110" i="16"/>
  <c r="A111" i="16"/>
  <c r="B111" i="16"/>
  <c r="A112" i="16"/>
  <c r="B112" i="16"/>
  <c r="A113" i="16"/>
  <c r="B113" i="16"/>
  <c r="A114" i="16"/>
  <c r="B114" i="16"/>
  <c r="A115" i="16"/>
  <c r="B115" i="16"/>
  <c r="A116" i="16"/>
  <c r="B116" i="16"/>
  <c r="A117" i="16"/>
  <c r="B117" i="16"/>
  <c r="A118" i="16"/>
  <c r="B118" i="16"/>
  <c r="A119" i="16"/>
  <c r="B119" i="16"/>
  <c r="A120" i="16"/>
  <c r="B120" i="16"/>
  <c r="A121" i="16"/>
  <c r="B121" i="16"/>
  <c r="A122" i="16"/>
  <c r="B122" i="16"/>
  <c r="A123" i="16"/>
  <c r="B123" i="16"/>
  <c r="A124" i="16"/>
  <c r="B124" i="16"/>
  <c r="A125" i="16"/>
  <c r="B125" i="16"/>
  <c r="A126" i="16"/>
  <c r="B126" i="16"/>
  <c r="A127" i="16"/>
  <c r="B127" i="16"/>
  <c r="A128" i="16"/>
  <c r="B128" i="16"/>
  <c r="A129" i="16"/>
  <c r="B129" i="16"/>
  <c r="A130" i="16"/>
  <c r="B130" i="16"/>
  <c r="A131" i="16"/>
  <c r="B131" i="16"/>
  <c r="A132" i="16"/>
  <c r="B132" i="16"/>
  <c r="A133" i="16"/>
  <c r="B133" i="16"/>
  <c r="A134" i="16"/>
  <c r="B134" i="16"/>
  <c r="A135" i="16"/>
  <c r="B135" i="16"/>
  <c r="A136" i="16"/>
  <c r="B136" i="16"/>
  <c r="A137" i="16"/>
  <c r="B137" i="16"/>
  <c r="A138" i="16"/>
  <c r="B138" i="16"/>
  <c r="A139" i="16"/>
  <c r="B139" i="16"/>
  <c r="A140" i="16"/>
  <c r="B140" i="16"/>
  <c r="A141" i="16"/>
  <c r="B141" i="16"/>
  <c r="A142" i="16"/>
  <c r="B142" i="16"/>
  <c r="A143" i="16"/>
  <c r="B143" i="16"/>
  <c r="A144" i="16"/>
  <c r="B144" i="16"/>
  <c r="A145" i="16"/>
  <c r="B145" i="16"/>
  <c r="A146" i="16"/>
  <c r="B146" i="16"/>
  <c r="A147" i="16"/>
  <c r="B147" i="16"/>
  <c r="A5" i="10"/>
  <c r="C11" i="11" s="1"/>
  <c r="C37" i="11" s="1"/>
  <c r="H37" i="11" s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B41" i="10"/>
  <c r="A42" i="10"/>
  <c r="B42" i="10"/>
  <c r="A43" i="10"/>
  <c r="B43" i="10"/>
  <c r="A44" i="10"/>
  <c r="B44" i="10"/>
  <c r="A45" i="10"/>
  <c r="B45" i="10"/>
  <c r="A46" i="10"/>
  <c r="B46" i="10"/>
  <c r="A47" i="10"/>
  <c r="B47" i="10"/>
  <c r="A48" i="10"/>
  <c r="B48" i="10"/>
  <c r="A49" i="10"/>
  <c r="B49" i="10"/>
  <c r="A50" i="10"/>
  <c r="B50" i="10"/>
  <c r="A51" i="10"/>
  <c r="B51" i="10"/>
  <c r="A52" i="10"/>
  <c r="B52" i="10"/>
  <c r="A53" i="10"/>
  <c r="B53" i="10"/>
  <c r="A54" i="10"/>
  <c r="B54" i="10"/>
  <c r="A55" i="10"/>
  <c r="B55" i="10"/>
  <c r="A56" i="10"/>
  <c r="B56" i="10"/>
  <c r="A57" i="10"/>
  <c r="B57" i="10"/>
  <c r="A58" i="10"/>
  <c r="B58" i="10"/>
  <c r="A59" i="10"/>
  <c r="B59" i="10"/>
  <c r="A60" i="10"/>
  <c r="B60" i="10"/>
  <c r="A61" i="10"/>
  <c r="B61" i="10"/>
  <c r="A62" i="10"/>
  <c r="B62" i="10"/>
  <c r="A63" i="10"/>
  <c r="B63" i="10"/>
  <c r="A64" i="10"/>
  <c r="B64" i="10"/>
  <c r="A65" i="10"/>
  <c r="B65" i="10"/>
  <c r="A66" i="10"/>
  <c r="B66" i="10"/>
  <c r="A67" i="10"/>
  <c r="B67" i="10"/>
  <c r="A68" i="10"/>
  <c r="B68" i="10"/>
  <c r="A69" i="10"/>
  <c r="B69" i="10"/>
  <c r="A70" i="10"/>
  <c r="B70" i="10"/>
  <c r="A71" i="10"/>
  <c r="B71" i="10"/>
  <c r="A72" i="10"/>
  <c r="B72" i="10"/>
  <c r="A73" i="10"/>
  <c r="B73" i="10"/>
  <c r="A74" i="10"/>
  <c r="B74" i="10"/>
  <c r="A75" i="10"/>
  <c r="B75" i="10"/>
  <c r="A76" i="10"/>
  <c r="B76" i="10"/>
  <c r="A77" i="10"/>
  <c r="B77" i="10"/>
  <c r="A78" i="10"/>
  <c r="B78" i="10"/>
  <c r="A79" i="10"/>
  <c r="B79" i="10"/>
  <c r="A80" i="10"/>
  <c r="B80" i="10"/>
  <c r="A81" i="10"/>
  <c r="B81" i="10"/>
  <c r="A82" i="10"/>
  <c r="B82" i="10"/>
  <c r="A83" i="10"/>
  <c r="B83" i="10"/>
  <c r="A84" i="10"/>
  <c r="B84" i="10"/>
  <c r="A85" i="10"/>
  <c r="B85" i="10"/>
  <c r="A86" i="10"/>
  <c r="B86" i="10"/>
  <c r="A87" i="10"/>
  <c r="B87" i="10"/>
  <c r="A88" i="10"/>
  <c r="B88" i="10"/>
  <c r="A89" i="10"/>
  <c r="B89" i="10"/>
  <c r="A90" i="10"/>
  <c r="B90" i="10"/>
  <c r="A91" i="10"/>
  <c r="B91" i="10"/>
  <c r="A92" i="10"/>
  <c r="B92" i="10"/>
  <c r="A93" i="10"/>
  <c r="B93" i="10"/>
  <c r="A94" i="10"/>
  <c r="B94" i="10"/>
  <c r="A95" i="10"/>
  <c r="B95" i="10"/>
  <c r="A96" i="10"/>
  <c r="B96" i="10"/>
  <c r="A97" i="10"/>
  <c r="B97" i="10"/>
  <c r="A98" i="10"/>
  <c r="B98" i="10"/>
  <c r="A99" i="10"/>
  <c r="B99" i="10"/>
  <c r="A100" i="10"/>
  <c r="B100" i="10"/>
  <c r="A101" i="10"/>
  <c r="B101" i="10"/>
  <c r="A102" i="10"/>
  <c r="B102" i="10"/>
  <c r="A103" i="10"/>
  <c r="B103" i="10"/>
  <c r="A104" i="10"/>
  <c r="B104" i="10"/>
  <c r="A105" i="10"/>
  <c r="B105" i="10"/>
  <c r="A106" i="10"/>
  <c r="B106" i="10"/>
  <c r="A107" i="10"/>
  <c r="B107" i="10"/>
  <c r="A108" i="10"/>
  <c r="B108" i="10"/>
  <c r="A109" i="10"/>
  <c r="B109" i="10"/>
  <c r="A110" i="10"/>
  <c r="B110" i="10"/>
  <c r="A111" i="10"/>
  <c r="B111" i="10"/>
  <c r="A112" i="10"/>
  <c r="B112" i="10"/>
  <c r="A113" i="10"/>
  <c r="B113" i="10"/>
  <c r="A114" i="10"/>
  <c r="B114" i="10"/>
  <c r="A115" i="10"/>
  <c r="B115" i="10"/>
  <c r="A116" i="10"/>
  <c r="B116" i="10"/>
  <c r="A117" i="10"/>
  <c r="B117" i="10"/>
  <c r="A118" i="10"/>
  <c r="B118" i="10"/>
  <c r="A119" i="10"/>
  <c r="B119" i="10"/>
  <c r="A120" i="10"/>
  <c r="B120" i="10"/>
  <c r="A121" i="10"/>
  <c r="B121" i="10"/>
  <c r="A122" i="10"/>
  <c r="B122" i="10"/>
  <c r="A123" i="10"/>
  <c r="B123" i="10"/>
  <c r="A124" i="10"/>
  <c r="B124" i="10"/>
  <c r="A125" i="10"/>
  <c r="B125" i="10"/>
  <c r="A126" i="10"/>
  <c r="B126" i="10"/>
  <c r="A127" i="10"/>
  <c r="B127" i="10"/>
  <c r="A128" i="10"/>
  <c r="B128" i="10"/>
  <c r="A129" i="10"/>
  <c r="B129" i="10"/>
  <c r="A130" i="10"/>
  <c r="B130" i="10"/>
  <c r="A131" i="10"/>
  <c r="B131" i="10"/>
  <c r="A132" i="10"/>
  <c r="B132" i="10"/>
  <c r="A133" i="10"/>
  <c r="B133" i="10"/>
  <c r="A134" i="10"/>
  <c r="B134" i="10"/>
  <c r="A135" i="10"/>
  <c r="B135" i="10"/>
  <c r="A136" i="10"/>
  <c r="B136" i="10"/>
  <c r="A137" i="10"/>
  <c r="B137" i="10"/>
  <c r="A138" i="10"/>
  <c r="B138" i="10"/>
  <c r="A139" i="10"/>
  <c r="B139" i="10"/>
  <c r="A140" i="10"/>
  <c r="B140" i="10"/>
  <c r="A141" i="10"/>
  <c r="B141" i="10"/>
  <c r="A142" i="10"/>
  <c r="B142" i="10"/>
  <c r="A143" i="10"/>
  <c r="B143" i="10"/>
  <c r="A144" i="10"/>
  <c r="B144" i="10"/>
  <c r="A145" i="10"/>
  <c r="B145" i="10"/>
  <c r="A146" i="10"/>
  <c r="B146" i="10"/>
  <c r="A147" i="10"/>
  <c r="B147" i="10"/>
  <c r="A148" i="10"/>
  <c r="B148" i="10"/>
  <c r="A149" i="10"/>
  <c r="B149" i="10"/>
  <c r="A150" i="10"/>
  <c r="B150" i="10"/>
  <c r="A5" i="9"/>
  <c r="C10" i="11" s="1"/>
  <c r="C36" i="11" s="1"/>
  <c r="H36" i="11" s="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122" i="9"/>
  <c r="B122" i="9"/>
  <c r="A123" i="9"/>
  <c r="B123" i="9"/>
  <c r="A124" i="9"/>
  <c r="B124" i="9"/>
  <c r="A125" i="9"/>
  <c r="B125" i="9"/>
  <c r="A126" i="9"/>
  <c r="B126" i="9"/>
  <c r="A127" i="9"/>
  <c r="B127" i="9"/>
  <c r="A128" i="9"/>
  <c r="B128" i="9"/>
  <c r="A129" i="9"/>
  <c r="B129" i="9"/>
  <c r="A130" i="9"/>
  <c r="B130" i="9"/>
  <c r="A131" i="9"/>
  <c r="B131" i="9"/>
  <c r="A132" i="9"/>
  <c r="B132" i="9"/>
  <c r="A133" i="9"/>
  <c r="B133" i="9"/>
  <c r="A134" i="9"/>
  <c r="B134" i="9"/>
  <c r="A135" i="9"/>
  <c r="B135" i="9"/>
  <c r="A136" i="9"/>
  <c r="B136" i="9"/>
  <c r="A137" i="9"/>
  <c r="B137" i="9"/>
  <c r="A138" i="9"/>
  <c r="B138" i="9"/>
  <c r="A139" i="9"/>
  <c r="B139" i="9"/>
  <c r="A140" i="9"/>
  <c r="B140" i="9"/>
  <c r="A141" i="9"/>
  <c r="B141" i="9"/>
  <c r="A142" i="9"/>
  <c r="B142" i="9"/>
  <c r="A143" i="9"/>
  <c r="B143" i="9"/>
  <c r="A144" i="9"/>
  <c r="B144" i="9"/>
  <c r="A145" i="9"/>
  <c r="B145" i="9"/>
  <c r="A146" i="9"/>
  <c r="B146" i="9"/>
  <c r="A147" i="9"/>
  <c r="B147" i="9"/>
  <c r="A148" i="9"/>
  <c r="B148" i="9"/>
  <c r="A149" i="9"/>
  <c r="B149" i="9"/>
  <c r="A150" i="9"/>
  <c r="B150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B14" i="8"/>
  <c r="A15" i="8"/>
  <c r="B15" i="8"/>
  <c r="A16" i="8"/>
  <c r="B16" i="8"/>
  <c r="A17" i="8"/>
  <c r="B17" i="8"/>
  <c r="A18" i="8"/>
  <c r="B18" i="8"/>
  <c r="S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S53" i="8"/>
  <c r="A54" i="8"/>
  <c r="B54" i="8"/>
  <c r="A55" i="8"/>
  <c r="B55" i="8"/>
  <c r="A56" i="8"/>
  <c r="B56" i="8"/>
  <c r="A57" i="8"/>
  <c r="B57" i="8"/>
  <c r="A58" i="8"/>
  <c r="B58" i="8"/>
  <c r="A59" i="8"/>
  <c r="B59" i="8"/>
  <c r="A60" i="8"/>
  <c r="B60" i="8"/>
  <c r="A61" i="8"/>
  <c r="B61" i="8"/>
  <c r="A62" i="8"/>
  <c r="B62" i="8"/>
  <c r="A63" i="8"/>
  <c r="B63" i="8"/>
  <c r="A64" i="8"/>
  <c r="B64" i="8"/>
  <c r="A65" i="8"/>
  <c r="B65" i="8"/>
  <c r="A66" i="8"/>
  <c r="B66" i="8"/>
  <c r="A67" i="8"/>
  <c r="B67" i="8"/>
  <c r="A68" i="8"/>
  <c r="B68" i="8"/>
  <c r="A69" i="8"/>
  <c r="B69" i="8"/>
  <c r="A70" i="8"/>
  <c r="B70" i="8"/>
  <c r="A71" i="8"/>
  <c r="B71" i="8"/>
  <c r="A72" i="8"/>
  <c r="B72" i="8"/>
  <c r="A73" i="8"/>
  <c r="B73" i="8"/>
  <c r="A74" i="8"/>
  <c r="B74" i="8"/>
  <c r="A75" i="8"/>
  <c r="B75" i="8"/>
  <c r="A76" i="8"/>
  <c r="B76" i="8"/>
  <c r="A77" i="8"/>
  <c r="B77" i="8"/>
  <c r="A78" i="8"/>
  <c r="B78" i="8"/>
  <c r="A79" i="8"/>
  <c r="B79" i="8"/>
  <c r="A80" i="8"/>
  <c r="B80" i="8"/>
  <c r="A81" i="8"/>
  <c r="B81" i="8"/>
  <c r="A82" i="8"/>
  <c r="B82" i="8"/>
  <c r="A83" i="8"/>
  <c r="B83" i="8"/>
  <c r="A84" i="8"/>
  <c r="B84" i="8"/>
  <c r="A85" i="8"/>
  <c r="B85" i="8"/>
  <c r="A86" i="8"/>
  <c r="B86" i="8"/>
  <c r="A87" i="8"/>
  <c r="B87" i="8"/>
  <c r="A88" i="8"/>
  <c r="B88" i="8"/>
  <c r="A89" i="8"/>
  <c r="B89" i="8"/>
  <c r="A90" i="8"/>
  <c r="B90" i="8"/>
  <c r="A91" i="8"/>
  <c r="B91" i="8"/>
  <c r="A92" i="8"/>
  <c r="B92" i="8"/>
  <c r="A93" i="8"/>
  <c r="B93" i="8"/>
  <c r="A94" i="8"/>
  <c r="B94" i="8"/>
  <c r="A95" i="8"/>
  <c r="B95" i="8"/>
  <c r="A96" i="8"/>
  <c r="B96" i="8"/>
  <c r="A97" i="8"/>
  <c r="B97" i="8"/>
  <c r="A98" i="8"/>
  <c r="B98" i="8"/>
  <c r="A99" i="8"/>
  <c r="B99" i="8"/>
  <c r="A100" i="8"/>
  <c r="B100" i="8"/>
  <c r="A101" i="8"/>
  <c r="B101" i="8"/>
  <c r="A102" i="8"/>
  <c r="B102" i="8"/>
  <c r="A103" i="8"/>
  <c r="B103" i="8"/>
  <c r="A104" i="8"/>
  <c r="B104" i="8"/>
  <c r="A105" i="8"/>
  <c r="B105" i="8"/>
  <c r="A106" i="8"/>
  <c r="B106" i="8"/>
  <c r="A107" i="8"/>
  <c r="B107" i="8"/>
  <c r="A108" i="8"/>
  <c r="B108" i="8"/>
  <c r="A109" i="8"/>
  <c r="B109" i="8"/>
  <c r="A110" i="8"/>
  <c r="B110" i="8"/>
  <c r="A111" i="8"/>
  <c r="B111" i="8"/>
  <c r="A112" i="8"/>
  <c r="B112" i="8"/>
  <c r="A113" i="8"/>
  <c r="B113" i="8"/>
  <c r="A114" i="8"/>
  <c r="B114" i="8"/>
  <c r="A115" i="8"/>
  <c r="B115" i="8"/>
  <c r="A116" i="8"/>
  <c r="B116" i="8"/>
  <c r="A117" i="8"/>
  <c r="B117" i="8"/>
  <c r="A118" i="8"/>
  <c r="B118" i="8"/>
  <c r="A119" i="8"/>
  <c r="B119" i="8"/>
  <c r="A120" i="8"/>
  <c r="B120" i="8"/>
  <c r="A121" i="8"/>
  <c r="B121" i="8"/>
  <c r="A122" i="8"/>
  <c r="B122" i="8"/>
  <c r="A123" i="8"/>
  <c r="B123" i="8"/>
  <c r="A124" i="8"/>
  <c r="B124" i="8"/>
  <c r="A125" i="8"/>
  <c r="B125" i="8"/>
  <c r="A126" i="8"/>
  <c r="B126" i="8"/>
  <c r="A127" i="8"/>
  <c r="B127" i="8"/>
  <c r="A128" i="8"/>
  <c r="B128" i="8"/>
  <c r="A129" i="8"/>
  <c r="B129" i="8"/>
  <c r="A130" i="8"/>
  <c r="B130" i="8"/>
  <c r="A131" i="8"/>
  <c r="B131" i="8"/>
  <c r="A132" i="8"/>
  <c r="B132" i="8"/>
  <c r="A133" i="8"/>
  <c r="B133" i="8"/>
  <c r="A134" i="8"/>
  <c r="B134" i="8"/>
  <c r="A135" i="8"/>
  <c r="B135" i="8"/>
  <c r="A136" i="8"/>
  <c r="B136" i="8"/>
  <c r="A137" i="8"/>
  <c r="B137" i="8"/>
  <c r="A138" i="8"/>
  <c r="B138" i="8"/>
  <c r="A139" i="8"/>
  <c r="B139" i="8"/>
  <c r="A140" i="8"/>
  <c r="B140" i="8"/>
  <c r="A141" i="8"/>
  <c r="B141" i="8"/>
  <c r="A142" i="8"/>
  <c r="B142" i="8"/>
  <c r="A143" i="8"/>
  <c r="B143" i="8"/>
  <c r="A144" i="8"/>
  <c r="B144" i="8"/>
  <c r="A145" i="8"/>
  <c r="B145" i="8"/>
  <c r="A146" i="8"/>
  <c r="B146" i="8"/>
  <c r="A147" i="8"/>
  <c r="B147" i="8"/>
  <c r="A5" i="7"/>
  <c r="A6" i="7"/>
  <c r="A7" i="7"/>
  <c r="A8" i="7"/>
  <c r="A9" i="7"/>
  <c r="A10" i="7"/>
  <c r="A11" i="7"/>
  <c r="A12" i="7"/>
  <c r="A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113" i="7"/>
  <c r="B113" i="7"/>
  <c r="A114" i="7"/>
  <c r="B114" i="7"/>
  <c r="A115" i="7"/>
  <c r="B115" i="7"/>
  <c r="A116" i="7"/>
  <c r="B116" i="7"/>
  <c r="A117" i="7"/>
  <c r="B117" i="7"/>
  <c r="A118" i="7"/>
  <c r="B118" i="7"/>
  <c r="A119" i="7"/>
  <c r="B119" i="7"/>
  <c r="A120" i="7"/>
  <c r="B120" i="7"/>
  <c r="A121" i="7"/>
  <c r="B121" i="7"/>
  <c r="A122" i="7"/>
  <c r="B122" i="7"/>
  <c r="A123" i="7"/>
  <c r="B123" i="7"/>
  <c r="A124" i="7"/>
  <c r="B124" i="7"/>
  <c r="A125" i="7"/>
  <c r="B125" i="7"/>
  <c r="A126" i="7"/>
  <c r="B126" i="7"/>
  <c r="A127" i="7"/>
  <c r="B127" i="7"/>
  <c r="A128" i="7"/>
  <c r="B128" i="7"/>
  <c r="A129" i="7"/>
  <c r="B129" i="7"/>
  <c r="A130" i="7"/>
  <c r="B130" i="7"/>
  <c r="A131" i="7"/>
  <c r="B131" i="7"/>
  <c r="A132" i="7"/>
  <c r="B132" i="7"/>
  <c r="A133" i="7"/>
  <c r="B133" i="7"/>
  <c r="A134" i="7"/>
  <c r="B134" i="7"/>
  <c r="A135" i="7"/>
  <c r="B135" i="7"/>
  <c r="A136" i="7"/>
  <c r="B136" i="7"/>
  <c r="A137" i="7"/>
  <c r="B137" i="7"/>
  <c r="A138" i="7"/>
  <c r="B138" i="7"/>
  <c r="A139" i="7"/>
  <c r="B139" i="7"/>
  <c r="A140" i="7"/>
  <c r="B140" i="7"/>
  <c r="A141" i="7"/>
  <c r="B141" i="7"/>
  <c r="A142" i="7"/>
  <c r="B142" i="7"/>
  <c r="A143" i="7"/>
  <c r="B143" i="7"/>
  <c r="A144" i="7"/>
  <c r="B144" i="7"/>
  <c r="A145" i="7"/>
  <c r="B145" i="7"/>
  <c r="A146" i="7"/>
  <c r="B146" i="7"/>
  <c r="A147" i="7"/>
  <c r="B147" i="7"/>
  <c r="A148" i="7"/>
  <c r="B148" i="7"/>
  <c r="A149" i="7"/>
  <c r="B149" i="7"/>
  <c r="A150" i="7"/>
  <c r="B150" i="7"/>
  <c r="A5" i="6"/>
  <c r="A6" i="6"/>
  <c r="A7" i="6"/>
  <c r="A8" i="6"/>
  <c r="A9" i="6"/>
  <c r="A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5" i="5"/>
  <c r="A6" i="5"/>
  <c r="C6" i="11" s="1"/>
  <c r="C32" i="11" s="1"/>
  <c r="H32" i="11" s="1"/>
  <c r="A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5" i="3"/>
  <c r="C5" i="11" s="1"/>
  <c r="C31" i="11" s="1"/>
  <c r="H31" i="11" s="1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T53" i="2" s="1"/>
  <c r="A66" i="3"/>
  <c r="B66" i="3"/>
  <c r="A67" i="3"/>
  <c r="B67" i="3"/>
  <c r="A68" i="3"/>
  <c r="B68" i="3"/>
  <c r="A69" i="3"/>
  <c r="B69" i="3"/>
  <c r="L54" i="2" s="1"/>
  <c r="A70" i="3"/>
  <c r="B70" i="3"/>
  <c r="A71" i="3"/>
  <c r="B71" i="3"/>
  <c r="A72" i="3"/>
  <c r="B72" i="3"/>
  <c r="A73" i="3"/>
  <c r="B73" i="3"/>
  <c r="P54" i="2" s="1"/>
  <c r="A74" i="3"/>
  <c r="B74" i="3"/>
  <c r="A75" i="3"/>
  <c r="B75" i="3"/>
  <c r="A76" i="3"/>
  <c r="B76" i="3"/>
  <c r="A77" i="3"/>
  <c r="B77" i="3"/>
  <c r="T54" i="2" s="1"/>
  <c r="A78" i="3"/>
  <c r="B78" i="3"/>
  <c r="A79" i="3"/>
  <c r="B79" i="3"/>
  <c r="A80" i="3"/>
  <c r="B80" i="3"/>
  <c r="A81" i="3"/>
  <c r="B81" i="3"/>
  <c r="L55" i="2" s="1"/>
  <c r="A82" i="3"/>
  <c r="B82" i="3"/>
  <c r="A83" i="3"/>
  <c r="B83" i="3"/>
  <c r="A84" i="3"/>
  <c r="B84" i="3"/>
  <c r="A85" i="3"/>
  <c r="B85" i="3"/>
  <c r="P55" i="2" s="1"/>
  <c r="A86" i="3"/>
  <c r="B86" i="3"/>
  <c r="A87" i="3"/>
  <c r="B87" i="3"/>
  <c r="A88" i="3"/>
  <c r="B88" i="3"/>
  <c r="A89" i="3"/>
  <c r="B89" i="3"/>
  <c r="T55" i="2" s="1"/>
  <c r="A90" i="3"/>
  <c r="B90" i="3"/>
  <c r="A91" i="3"/>
  <c r="B91" i="3"/>
  <c r="A92" i="3"/>
  <c r="B92" i="3"/>
  <c r="A93" i="3"/>
  <c r="B93" i="3"/>
  <c r="L56" i="2" s="1"/>
  <c r="A94" i="3"/>
  <c r="B94" i="3"/>
  <c r="A95" i="3"/>
  <c r="B95" i="3"/>
  <c r="A96" i="3"/>
  <c r="B96" i="3"/>
  <c r="A97" i="3"/>
  <c r="B97" i="3"/>
  <c r="P56" i="2" s="1"/>
  <c r="A98" i="3"/>
  <c r="B98" i="3"/>
  <c r="A99" i="3"/>
  <c r="B99" i="3"/>
  <c r="A100" i="3"/>
  <c r="B100" i="3"/>
  <c r="A101" i="3"/>
  <c r="B101" i="3"/>
  <c r="T56" i="2" s="1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P57" i="2" s="1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L58" i="2" s="1"/>
  <c r="A118" i="3"/>
  <c r="B118" i="3"/>
  <c r="A119" i="3"/>
  <c r="B119" i="3"/>
  <c r="A120" i="3"/>
  <c r="B120" i="3"/>
  <c r="A121" i="3"/>
  <c r="B121" i="3"/>
  <c r="P58" i="2" s="1"/>
  <c r="A122" i="3"/>
  <c r="B122" i="3"/>
  <c r="A123" i="3"/>
  <c r="B123" i="3"/>
  <c r="A124" i="3"/>
  <c r="B124" i="3"/>
  <c r="A125" i="3"/>
  <c r="B125" i="3"/>
  <c r="T58" i="2" s="1"/>
  <c r="A126" i="3"/>
  <c r="B126" i="3"/>
  <c r="A127" i="3"/>
  <c r="B127" i="3"/>
  <c r="A128" i="3"/>
  <c r="B128" i="3"/>
  <c r="A129" i="3"/>
  <c r="B129" i="3"/>
  <c r="L59" i="2" s="1"/>
  <c r="A130" i="3"/>
  <c r="B130" i="3"/>
  <c r="A131" i="3"/>
  <c r="B131" i="3"/>
  <c r="A132" i="3"/>
  <c r="B132" i="3"/>
  <c r="A133" i="3"/>
  <c r="B133" i="3"/>
  <c r="P59" i="2" s="1"/>
  <c r="A134" i="3"/>
  <c r="B134" i="3"/>
  <c r="A135" i="3"/>
  <c r="B135" i="3"/>
  <c r="A136" i="3"/>
  <c r="B136" i="3"/>
  <c r="A137" i="3"/>
  <c r="B137" i="3"/>
  <c r="T59" i="2" s="1"/>
  <c r="A138" i="3"/>
  <c r="B138" i="3"/>
  <c r="A139" i="3"/>
  <c r="B139" i="3"/>
  <c r="A140" i="3"/>
  <c r="B140" i="3"/>
  <c r="A141" i="3"/>
  <c r="B141" i="3"/>
  <c r="L60" i="2" s="1"/>
  <c r="A142" i="3"/>
  <c r="B142" i="3"/>
  <c r="A143" i="3"/>
  <c r="B143" i="3"/>
  <c r="A144" i="3"/>
  <c r="B144" i="3"/>
  <c r="A145" i="3"/>
  <c r="B145" i="3"/>
  <c r="P60" i="2" s="1"/>
  <c r="A146" i="3"/>
  <c r="B146" i="3"/>
  <c r="A147" i="3"/>
  <c r="B147" i="3"/>
  <c r="A148" i="3"/>
  <c r="B148" i="3"/>
  <c r="A149" i="3"/>
  <c r="B149" i="3"/>
  <c r="T60" i="2" s="1"/>
  <c r="A150" i="3"/>
  <c r="B150" i="3"/>
  <c r="A6" i="15"/>
  <c r="B6" i="15"/>
  <c r="A7" i="15"/>
  <c r="B7" i="15"/>
  <c r="A8" i="15"/>
  <c r="B8" i="15"/>
  <c r="A9" i="15"/>
  <c r="B9" i="15"/>
  <c r="A10" i="15"/>
  <c r="B10" i="15"/>
  <c r="A11" i="15"/>
  <c r="B11" i="15"/>
  <c r="A12" i="15"/>
  <c r="B12" i="15"/>
  <c r="A13" i="15"/>
  <c r="B13" i="15"/>
  <c r="A14" i="15"/>
  <c r="B14" i="15"/>
  <c r="A15" i="15"/>
  <c r="B15" i="15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A59" i="15"/>
  <c r="B59" i="15"/>
  <c r="A60" i="15"/>
  <c r="B60" i="15"/>
  <c r="A61" i="15"/>
  <c r="B61" i="15"/>
  <c r="A62" i="15"/>
  <c r="B62" i="15"/>
  <c r="A63" i="15"/>
  <c r="B63" i="15"/>
  <c r="A64" i="15"/>
  <c r="B64" i="15"/>
  <c r="A65" i="15"/>
  <c r="B65" i="15"/>
  <c r="A66" i="15"/>
  <c r="B66" i="15"/>
  <c r="A67" i="15"/>
  <c r="B67" i="15"/>
  <c r="A68" i="15"/>
  <c r="B68" i="15"/>
  <c r="A69" i="15"/>
  <c r="B69" i="15"/>
  <c r="A70" i="15"/>
  <c r="B70" i="15"/>
  <c r="A71" i="15"/>
  <c r="B71" i="15"/>
  <c r="A72" i="15"/>
  <c r="B72" i="15"/>
  <c r="A73" i="15"/>
  <c r="B73" i="15"/>
  <c r="A74" i="15"/>
  <c r="B74" i="15"/>
  <c r="A75" i="15"/>
  <c r="B75" i="15"/>
  <c r="A76" i="15"/>
  <c r="B76" i="15"/>
  <c r="A77" i="15"/>
  <c r="B77" i="15"/>
  <c r="A78" i="15"/>
  <c r="B78" i="15"/>
  <c r="A79" i="15"/>
  <c r="B79" i="15"/>
  <c r="A80" i="15"/>
  <c r="B80" i="15"/>
  <c r="A81" i="15"/>
  <c r="B81" i="15"/>
  <c r="A82" i="15"/>
  <c r="B82" i="15"/>
  <c r="A83" i="15"/>
  <c r="B83" i="15"/>
  <c r="A84" i="15"/>
  <c r="B84" i="15"/>
  <c r="A85" i="15"/>
  <c r="B85" i="15"/>
  <c r="A86" i="15"/>
  <c r="B86" i="15"/>
  <c r="A87" i="15"/>
  <c r="B87" i="15"/>
  <c r="A88" i="15"/>
  <c r="B88" i="15"/>
  <c r="A89" i="15"/>
  <c r="B89" i="15"/>
  <c r="A90" i="15"/>
  <c r="B90" i="15"/>
  <c r="A91" i="15"/>
  <c r="B91" i="15"/>
  <c r="A92" i="15"/>
  <c r="B92" i="15"/>
  <c r="A93" i="15"/>
  <c r="B93" i="15"/>
  <c r="A94" i="15"/>
  <c r="B94" i="15"/>
  <c r="A95" i="15"/>
  <c r="B95" i="15"/>
  <c r="A96" i="15"/>
  <c r="B96" i="15"/>
  <c r="A97" i="15"/>
  <c r="B97" i="15"/>
  <c r="A98" i="15"/>
  <c r="B98" i="15"/>
  <c r="A99" i="15"/>
  <c r="B99" i="15"/>
  <c r="A100" i="15"/>
  <c r="B100" i="15"/>
  <c r="A101" i="15"/>
  <c r="B101" i="15"/>
  <c r="A102" i="15"/>
  <c r="B102" i="15"/>
  <c r="A103" i="15"/>
  <c r="B103" i="15"/>
  <c r="A104" i="15"/>
  <c r="B104" i="15"/>
  <c r="A105" i="15"/>
  <c r="B105" i="15"/>
  <c r="A106" i="15"/>
  <c r="B106" i="15"/>
  <c r="A107" i="15"/>
  <c r="B107" i="15"/>
  <c r="A108" i="15"/>
  <c r="B108" i="15"/>
  <c r="A109" i="15"/>
  <c r="B109" i="15"/>
  <c r="A110" i="15"/>
  <c r="B110" i="15"/>
  <c r="A111" i="15"/>
  <c r="B111" i="15"/>
  <c r="A112" i="15"/>
  <c r="B112" i="15"/>
  <c r="A113" i="15"/>
  <c r="B113" i="15"/>
  <c r="A114" i="15"/>
  <c r="B114" i="15"/>
  <c r="A115" i="15"/>
  <c r="B115" i="15"/>
  <c r="A116" i="15"/>
  <c r="B116" i="15"/>
  <c r="A117" i="15"/>
  <c r="B117" i="15"/>
  <c r="A118" i="15"/>
  <c r="B118" i="15"/>
  <c r="A119" i="15"/>
  <c r="B119" i="15"/>
  <c r="A120" i="15"/>
  <c r="B120" i="15"/>
  <c r="A121" i="15"/>
  <c r="B121" i="15"/>
  <c r="A122" i="15"/>
  <c r="B122" i="15"/>
  <c r="A123" i="15"/>
  <c r="B123" i="15"/>
  <c r="A124" i="15"/>
  <c r="B124" i="15"/>
  <c r="A125" i="15"/>
  <c r="B125" i="15"/>
  <c r="A126" i="15"/>
  <c r="B126" i="15"/>
  <c r="A127" i="15"/>
  <c r="B127" i="15"/>
  <c r="A128" i="15"/>
  <c r="B128" i="15"/>
  <c r="A129" i="15"/>
  <c r="B129" i="15"/>
  <c r="A130" i="15"/>
  <c r="B130" i="15"/>
  <c r="A131" i="15"/>
  <c r="B131" i="15"/>
  <c r="A132" i="15"/>
  <c r="B132" i="15"/>
  <c r="A133" i="15"/>
  <c r="B133" i="15"/>
  <c r="A134" i="15"/>
  <c r="B134" i="15"/>
  <c r="A135" i="15"/>
  <c r="B135" i="15"/>
  <c r="A136" i="15"/>
  <c r="B136" i="15"/>
  <c r="A137" i="15"/>
  <c r="B137" i="15"/>
  <c r="A138" i="15"/>
  <c r="B138" i="15"/>
  <c r="A139" i="15"/>
  <c r="B139" i="15"/>
  <c r="A140" i="15"/>
  <c r="B140" i="15"/>
  <c r="A141" i="15"/>
  <c r="B141" i="15"/>
  <c r="A142" i="15"/>
  <c r="B142" i="15"/>
  <c r="A143" i="15"/>
  <c r="B143" i="15"/>
  <c r="A144" i="15"/>
  <c r="B144" i="15"/>
  <c r="A145" i="15"/>
  <c r="B145" i="15"/>
  <c r="A146" i="15"/>
  <c r="B146" i="15"/>
  <c r="A147" i="15"/>
  <c r="B147" i="15"/>
  <c r="A148" i="15"/>
  <c r="B148" i="15"/>
  <c r="A149" i="15"/>
  <c r="B149" i="15"/>
  <c r="A150" i="15"/>
  <c r="B150" i="15"/>
  <c r="D5" i="2"/>
  <c r="A7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2" i="2" s="1"/>
  <c r="A63" i="2" s="1"/>
  <c r="A64" i="2" s="1"/>
  <c r="A65" i="2" s="1"/>
  <c r="A66" i="2" s="1"/>
  <c r="U32" i="2"/>
  <c r="U33" i="2"/>
  <c r="U51" i="2" s="1"/>
  <c r="U34" i="2"/>
  <c r="I17" i="2" s="1"/>
  <c r="T35" i="2"/>
  <c r="U35" i="2" s="1"/>
  <c r="I18" i="2"/>
  <c r="T36" i="2"/>
  <c r="U36" i="2" s="1"/>
  <c r="T37" i="2"/>
  <c r="U37" i="2" s="1"/>
  <c r="U55" i="2" s="1"/>
  <c r="I20" i="2"/>
  <c r="T39" i="2"/>
  <c r="U40" i="2" s="1"/>
  <c r="U58" i="2" s="1"/>
  <c r="T38" i="2"/>
  <c r="U38" i="2" s="1"/>
  <c r="U56" i="2" s="1"/>
  <c r="U39" i="2"/>
  <c r="I22" i="2" s="1"/>
  <c r="T40" i="2"/>
  <c r="T41" i="2"/>
  <c r="T42" i="2"/>
  <c r="I43" i="2"/>
  <c r="U43" i="2" s="1"/>
  <c r="N35" i="2"/>
  <c r="O35" i="2"/>
  <c r="P35" i="2"/>
  <c r="P53" i="2" s="1"/>
  <c r="Q35" i="2"/>
  <c r="R35" i="2"/>
  <c r="S35" i="2"/>
  <c r="I36" i="2"/>
  <c r="J36" i="2"/>
  <c r="K36" i="2"/>
  <c r="L36" i="2"/>
  <c r="M36" i="2"/>
  <c r="N36" i="2"/>
  <c r="O36" i="2"/>
  <c r="P36" i="2"/>
  <c r="Q36" i="2"/>
  <c r="R36" i="2"/>
  <c r="S36" i="2"/>
  <c r="I37" i="2"/>
  <c r="J37" i="2"/>
  <c r="K37" i="2"/>
  <c r="L37" i="2"/>
  <c r="M37" i="2"/>
  <c r="N37" i="2"/>
  <c r="O37" i="2"/>
  <c r="P37" i="2"/>
  <c r="Q37" i="2"/>
  <c r="R37" i="2"/>
  <c r="S37" i="2"/>
  <c r="I38" i="2"/>
  <c r="J38" i="2"/>
  <c r="K38" i="2"/>
  <c r="L38" i="2"/>
  <c r="M38" i="2"/>
  <c r="N38" i="2"/>
  <c r="O38" i="2"/>
  <c r="P38" i="2"/>
  <c r="Q38" i="2"/>
  <c r="R38" i="2"/>
  <c r="S38" i="2"/>
  <c r="I39" i="2"/>
  <c r="J39" i="2"/>
  <c r="K39" i="2"/>
  <c r="L39" i="2"/>
  <c r="M39" i="2"/>
  <c r="N39" i="2"/>
  <c r="O39" i="2"/>
  <c r="P39" i="2"/>
  <c r="Q39" i="2"/>
  <c r="R39" i="2"/>
  <c r="S39" i="2"/>
  <c r="I40" i="2"/>
  <c r="J40" i="2"/>
  <c r="K40" i="2"/>
  <c r="L40" i="2"/>
  <c r="M40" i="2"/>
  <c r="N40" i="2"/>
  <c r="O40" i="2"/>
  <c r="P40" i="2"/>
  <c r="Q40" i="2"/>
  <c r="R40" i="2"/>
  <c r="S40" i="2"/>
  <c r="I41" i="2"/>
  <c r="J41" i="2"/>
  <c r="K41" i="2"/>
  <c r="L41" i="2"/>
  <c r="M41" i="2"/>
  <c r="N41" i="2"/>
  <c r="O41" i="2"/>
  <c r="P41" i="2"/>
  <c r="Q41" i="2"/>
  <c r="R41" i="2"/>
  <c r="S41" i="2"/>
  <c r="I42" i="2"/>
  <c r="J42" i="2"/>
  <c r="K42" i="2"/>
  <c r="L42" i="2"/>
  <c r="M42" i="2"/>
  <c r="N42" i="2"/>
  <c r="O42" i="2"/>
  <c r="P42" i="2"/>
  <c r="Q42" i="2"/>
  <c r="R42" i="2"/>
  <c r="S42" i="2"/>
  <c r="J49" i="2"/>
  <c r="K49" i="2"/>
  <c r="L49" i="2"/>
  <c r="M49" i="2"/>
  <c r="N49" i="2"/>
  <c r="O49" i="2"/>
  <c r="P49" i="2"/>
  <c r="Q49" i="2"/>
  <c r="R49" i="2"/>
  <c r="S49" i="2"/>
  <c r="T49" i="2"/>
  <c r="I50" i="2"/>
  <c r="J50" i="2"/>
  <c r="K50" i="2"/>
  <c r="L50" i="2"/>
  <c r="M50" i="2"/>
  <c r="N50" i="2"/>
  <c r="O50" i="2"/>
  <c r="P50" i="2"/>
  <c r="Q50" i="2"/>
  <c r="R50" i="2"/>
  <c r="S50" i="2"/>
  <c r="T50" i="2"/>
  <c r="I51" i="2"/>
  <c r="J51" i="2"/>
  <c r="K51" i="2"/>
  <c r="L51" i="2"/>
  <c r="M51" i="2"/>
  <c r="N51" i="2"/>
  <c r="O51" i="2"/>
  <c r="P51" i="2"/>
  <c r="Q51" i="2"/>
  <c r="R51" i="2"/>
  <c r="S51" i="2"/>
  <c r="T51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I53" i="2"/>
  <c r="J53" i="2"/>
  <c r="K53" i="2"/>
  <c r="L53" i="2"/>
  <c r="O53" i="2"/>
  <c r="S53" i="2"/>
  <c r="U53" i="2"/>
  <c r="I54" i="2"/>
  <c r="J54" i="2"/>
  <c r="K54" i="2"/>
  <c r="M54" i="2"/>
  <c r="N54" i="2"/>
  <c r="O54" i="2"/>
  <c r="Q54" i="2"/>
  <c r="R54" i="2"/>
  <c r="S54" i="2"/>
  <c r="I55" i="2"/>
  <c r="J55" i="2"/>
  <c r="K55" i="2"/>
  <c r="M55" i="2"/>
  <c r="N55" i="2"/>
  <c r="O55" i="2"/>
  <c r="Q55" i="2"/>
  <c r="R55" i="2"/>
  <c r="S55" i="2"/>
  <c r="I56" i="2"/>
  <c r="J56" i="2"/>
  <c r="K56" i="2"/>
  <c r="M56" i="2"/>
  <c r="N56" i="2"/>
  <c r="O56" i="2"/>
  <c r="Q56" i="2"/>
  <c r="R56" i="2"/>
  <c r="S56" i="2"/>
  <c r="I57" i="2"/>
  <c r="J57" i="2"/>
  <c r="K57" i="2"/>
  <c r="L57" i="2"/>
  <c r="M57" i="2"/>
  <c r="N57" i="2"/>
  <c r="O57" i="2"/>
  <c r="Q57" i="2"/>
  <c r="R57" i="2"/>
  <c r="S57" i="2"/>
  <c r="T57" i="2"/>
  <c r="I58" i="2"/>
  <c r="J58" i="2"/>
  <c r="K58" i="2"/>
  <c r="M58" i="2"/>
  <c r="N58" i="2"/>
  <c r="O58" i="2"/>
  <c r="Q58" i="2"/>
  <c r="R58" i="2"/>
  <c r="S58" i="2"/>
  <c r="I59" i="2"/>
  <c r="J59" i="2"/>
  <c r="K59" i="2"/>
  <c r="M59" i="2"/>
  <c r="N59" i="2"/>
  <c r="O59" i="2"/>
  <c r="Q59" i="2"/>
  <c r="R59" i="2"/>
  <c r="S59" i="2"/>
  <c r="I60" i="2"/>
  <c r="J60" i="2"/>
  <c r="K60" i="2"/>
  <c r="M60" i="2"/>
  <c r="N60" i="2"/>
  <c r="O60" i="2"/>
  <c r="Q60" i="2"/>
  <c r="R60" i="2"/>
  <c r="S60" i="2"/>
  <c r="I61" i="2"/>
  <c r="A68" i="2"/>
  <c r="I26" i="2" l="1"/>
  <c r="U61" i="2"/>
  <c r="H72" i="12"/>
  <c r="L6" i="12"/>
  <c r="Q53" i="2"/>
  <c r="R53" i="2"/>
  <c r="I15" i="2"/>
  <c r="U50" i="2"/>
  <c r="F146" i="12"/>
  <c r="F137" i="12"/>
  <c r="H137" i="12" s="1"/>
  <c r="F104" i="12"/>
  <c r="D150" i="12"/>
  <c r="L5" i="12" s="1"/>
  <c r="F8" i="12"/>
  <c r="D23" i="12"/>
  <c r="D37" i="12"/>
  <c r="D60" i="12"/>
  <c r="D78" i="12"/>
  <c r="D96" i="12"/>
  <c r="D19" i="12"/>
  <c r="D34" i="12"/>
  <c r="F56" i="12"/>
  <c r="D92" i="12"/>
  <c r="D110" i="12"/>
  <c r="D124" i="12"/>
  <c r="F133" i="12"/>
  <c r="C9" i="11"/>
  <c r="C35" i="11" s="1"/>
  <c r="H35" i="11" s="1"/>
  <c r="F149" i="12"/>
  <c r="H149" i="12" s="1"/>
  <c r="D132" i="12"/>
  <c r="D8" i="12"/>
  <c r="F144" i="12"/>
  <c r="D128" i="12"/>
  <c r="D118" i="12"/>
  <c r="D94" i="12"/>
  <c r="F89" i="12"/>
  <c r="H89" i="12" s="1"/>
  <c r="F54" i="12"/>
  <c r="H54" i="12" s="1"/>
  <c r="D39" i="12"/>
  <c r="F13" i="12"/>
  <c r="D146" i="12"/>
  <c r="F125" i="12"/>
  <c r="F115" i="12"/>
  <c r="H115" i="12" s="1"/>
  <c r="D100" i="12"/>
  <c r="F96" i="12"/>
  <c r="H96" i="12" s="1"/>
  <c r="D86" i="12"/>
  <c r="U41" i="2"/>
  <c r="U42" i="2"/>
  <c r="F141" i="12"/>
  <c r="F128" i="12"/>
  <c r="H128" i="12" s="1"/>
  <c r="F118" i="12"/>
  <c r="D108" i="12"/>
  <c r="D104" i="12"/>
  <c r="F75" i="12"/>
  <c r="H75" i="12" s="1"/>
  <c r="F60" i="12"/>
  <c r="F34" i="12"/>
  <c r="F24" i="12"/>
  <c r="D9" i="12"/>
  <c r="I23" i="2"/>
  <c r="D144" i="12"/>
  <c r="D140" i="12"/>
  <c r="D112" i="12"/>
  <c r="F78" i="12"/>
  <c r="F64" i="12"/>
  <c r="D54" i="12"/>
  <c r="F23" i="12"/>
  <c r="H23" i="12" s="1"/>
  <c r="D13" i="12"/>
  <c r="F134" i="12"/>
  <c r="F110" i="12"/>
  <c r="H110" i="12" s="1"/>
  <c r="F86" i="12"/>
  <c r="D76" i="12"/>
  <c r="D72" i="12"/>
  <c r="D62" i="12"/>
  <c r="D46" i="12"/>
  <c r="D31" i="12"/>
  <c r="U57" i="2"/>
  <c r="I19" i="2"/>
  <c r="U54" i="2"/>
  <c r="I16" i="2"/>
  <c r="C7" i="11"/>
  <c r="C33" i="11" s="1"/>
  <c r="H33" i="11" s="1"/>
  <c r="F107" i="12"/>
  <c r="F83" i="12"/>
  <c r="D68" i="12"/>
  <c r="F42" i="12"/>
  <c r="H42" i="12" s="1"/>
  <c r="D32" i="12"/>
  <c r="D27" i="12"/>
  <c r="F142" i="12"/>
  <c r="D130" i="12"/>
  <c r="H130" i="12" s="1"/>
  <c r="F120" i="12"/>
  <c r="F113" i="12"/>
  <c r="H113" i="12" s="1"/>
  <c r="F102" i="12"/>
  <c r="F99" i="12"/>
  <c r="H99" i="12" s="1"/>
  <c r="F88" i="12"/>
  <c r="H88" i="12" s="1"/>
  <c r="F81" i="12"/>
  <c r="F70" i="12"/>
  <c r="F67" i="12"/>
  <c r="H67" i="12" s="1"/>
  <c r="F52" i="12"/>
  <c r="F48" i="12"/>
  <c r="F44" i="12"/>
  <c r="H44" i="12" s="1"/>
  <c r="F29" i="12"/>
  <c r="F26" i="12"/>
  <c r="H26" i="12" s="1"/>
  <c r="F15" i="12"/>
  <c r="F11" i="12"/>
  <c r="C66" i="12"/>
  <c r="D10" i="12"/>
  <c r="F31" i="12"/>
  <c r="F33" i="12"/>
  <c r="F35" i="12"/>
  <c r="H35" i="12" s="1"/>
  <c r="F37" i="12"/>
  <c r="H37" i="12" s="1"/>
  <c r="F39" i="12"/>
  <c r="F41" i="12"/>
  <c r="D43" i="12"/>
  <c r="D45" i="12"/>
  <c r="D47" i="12"/>
  <c r="D49" i="12"/>
  <c r="D51" i="12"/>
  <c r="D53" i="12"/>
  <c r="F10" i="12"/>
  <c r="D12" i="12"/>
  <c r="D14" i="12"/>
  <c r="D16" i="12"/>
  <c r="C18" i="12"/>
  <c r="F43" i="12"/>
  <c r="H43" i="12" s="1"/>
  <c r="F45" i="12"/>
  <c r="H45" i="12" s="1"/>
  <c r="F47" i="12"/>
  <c r="H47" i="12" s="1"/>
  <c r="F49" i="12"/>
  <c r="F51" i="12"/>
  <c r="F53" i="12"/>
  <c r="D55" i="12"/>
  <c r="D57" i="12"/>
  <c r="D59" i="12"/>
  <c r="D61" i="12"/>
  <c r="D63" i="12"/>
  <c r="D65" i="12"/>
  <c r="D7" i="12"/>
  <c r="F12" i="12"/>
  <c r="H12" i="12" s="1"/>
  <c r="F14" i="12"/>
  <c r="H14" i="12" s="1"/>
  <c r="F16" i="12"/>
  <c r="D18" i="12"/>
  <c r="D20" i="12"/>
  <c r="D22" i="12"/>
  <c r="D24" i="12"/>
  <c r="D26" i="12"/>
  <c r="D28" i="12"/>
  <c r="F55" i="12"/>
  <c r="H55" i="12" s="1"/>
  <c r="F57" i="12"/>
  <c r="H57" i="12" s="1"/>
  <c r="F59" i="12"/>
  <c r="H59" i="12" s="1"/>
  <c r="F61" i="12"/>
  <c r="H61" i="12" s="1"/>
  <c r="F63" i="12"/>
  <c r="F65" i="12"/>
  <c r="H65" i="12" s="1"/>
  <c r="D67" i="12"/>
  <c r="D69" i="12"/>
  <c r="D71" i="12"/>
  <c r="D73" i="12"/>
  <c r="D75" i="12"/>
  <c r="D77" i="12"/>
  <c r="D79" i="12"/>
  <c r="D81" i="12"/>
  <c r="D83" i="12"/>
  <c r="D85" i="12"/>
  <c r="D87" i="12"/>
  <c r="D89" i="12"/>
  <c r="D91" i="12"/>
  <c r="D93" i="12"/>
  <c r="D95" i="12"/>
  <c r="D97" i="12"/>
  <c r="H97" i="12" s="1"/>
  <c r="D99" i="12"/>
  <c r="D101" i="12"/>
  <c r="D103" i="12"/>
  <c r="D105" i="12"/>
  <c r="D107" i="12"/>
  <c r="D109" i="12"/>
  <c r="D111" i="12"/>
  <c r="D113" i="12"/>
  <c r="D115" i="12"/>
  <c r="D117" i="12"/>
  <c r="D119" i="12"/>
  <c r="D121" i="12"/>
  <c r="H121" i="12" s="1"/>
  <c r="D123" i="12"/>
  <c r="D125" i="12"/>
  <c r="D127" i="12"/>
  <c r="D129" i="12"/>
  <c r="D131" i="12"/>
  <c r="D133" i="12"/>
  <c r="D135" i="12"/>
  <c r="D137" i="12"/>
  <c r="D139" i="12"/>
  <c r="D141" i="12"/>
  <c r="D143" i="12"/>
  <c r="D145" i="12"/>
  <c r="D147" i="12"/>
  <c r="D149" i="12"/>
  <c r="F9" i="12"/>
  <c r="H9" i="12" s="1"/>
  <c r="D17" i="12"/>
  <c r="F19" i="12"/>
  <c r="F22" i="12"/>
  <c r="F27" i="12"/>
  <c r="H27" i="12" s="1"/>
  <c r="D30" i="12"/>
  <c r="D35" i="12"/>
  <c r="D38" i="12"/>
  <c r="F46" i="12"/>
  <c r="H46" i="12" s="1"/>
  <c r="D58" i="12"/>
  <c r="F68" i="12"/>
  <c r="H68" i="12" s="1"/>
  <c r="F71" i="12"/>
  <c r="H71" i="12" s="1"/>
  <c r="F76" i="12"/>
  <c r="H76" i="12" s="1"/>
  <c r="F79" i="12"/>
  <c r="F84" i="12"/>
  <c r="F87" i="12"/>
  <c r="F92" i="12"/>
  <c r="H92" i="12" s="1"/>
  <c r="F95" i="12"/>
  <c r="F100" i="12"/>
  <c r="H100" i="12" s="1"/>
  <c r="F103" i="12"/>
  <c r="H103" i="12" s="1"/>
  <c r="F108" i="12"/>
  <c r="H108" i="12" s="1"/>
  <c r="F111" i="12"/>
  <c r="F116" i="12"/>
  <c r="F119" i="12"/>
  <c r="F124" i="12"/>
  <c r="H124" i="12" s="1"/>
  <c r="F131" i="12"/>
  <c r="H131" i="12" s="1"/>
  <c r="D138" i="12"/>
  <c r="F140" i="12"/>
  <c r="H140" i="12" s="1"/>
  <c r="F147" i="12"/>
  <c r="H147" i="12" s="1"/>
  <c r="F7" i="12"/>
  <c r="H7" i="12" s="1"/>
  <c r="F17" i="12"/>
  <c r="H17" i="12" s="1"/>
  <c r="D25" i="12"/>
  <c r="F30" i="12"/>
  <c r="H30" i="12" s="1"/>
  <c r="F38" i="12"/>
  <c r="D50" i="12"/>
  <c r="F58" i="12"/>
  <c r="H58" i="12" s="1"/>
  <c r="D66" i="12"/>
  <c r="D74" i="12"/>
  <c r="D82" i="12"/>
  <c r="D90" i="12"/>
  <c r="D98" i="12"/>
  <c r="D106" i="12"/>
  <c r="D114" i="12"/>
  <c r="D122" i="12"/>
  <c r="F129" i="12"/>
  <c r="H129" i="12" s="1"/>
  <c r="D136" i="12"/>
  <c r="F138" i="12"/>
  <c r="F145" i="12"/>
  <c r="H145" i="12" s="1"/>
  <c r="D15" i="12"/>
  <c r="F20" i="12"/>
  <c r="F25" i="12"/>
  <c r="H25" i="12" s="1"/>
  <c r="F28" i="12"/>
  <c r="H28" i="12" s="1"/>
  <c r="D33" i="12"/>
  <c r="D36" i="12"/>
  <c r="D41" i="12"/>
  <c r="D44" i="12"/>
  <c r="F50" i="12"/>
  <c r="D56" i="12"/>
  <c r="D64" i="12"/>
  <c r="F66" i="12"/>
  <c r="F69" i="12"/>
  <c r="H69" i="12" s="1"/>
  <c r="F74" i="12"/>
  <c r="H74" i="12" s="1"/>
  <c r="F77" i="12"/>
  <c r="F82" i="12"/>
  <c r="H82" i="12" s="1"/>
  <c r="F85" i="12"/>
  <c r="H85" i="12" s="1"/>
  <c r="F90" i="12"/>
  <c r="H90" i="12" s="1"/>
  <c r="F93" i="12"/>
  <c r="F98" i="12"/>
  <c r="H98" i="12" s="1"/>
  <c r="F101" i="12"/>
  <c r="H101" i="12" s="1"/>
  <c r="F106" i="12"/>
  <c r="F109" i="12"/>
  <c r="F114" i="12"/>
  <c r="F117" i="12"/>
  <c r="H117" i="12" s="1"/>
  <c r="F122" i="12"/>
  <c r="F127" i="12"/>
  <c r="D134" i="12"/>
  <c r="F136" i="12"/>
  <c r="H136" i="12" s="1"/>
  <c r="F143" i="12"/>
  <c r="F148" i="12"/>
  <c r="H148" i="12" s="1"/>
  <c r="D142" i="12"/>
  <c r="F139" i="12"/>
  <c r="F126" i="12"/>
  <c r="H126" i="12" s="1"/>
  <c r="D120" i="12"/>
  <c r="D116" i="12"/>
  <c r="D102" i="12"/>
  <c r="D88" i="12"/>
  <c r="D84" i="12"/>
  <c r="D70" i="12"/>
  <c r="D52" i="12"/>
  <c r="D48" i="12"/>
  <c r="F40" i="12"/>
  <c r="H40" i="12" s="1"/>
  <c r="D29" i="12"/>
  <c r="D11" i="12"/>
  <c r="D148" i="12"/>
  <c r="F135" i="12"/>
  <c r="F132" i="12"/>
  <c r="D126" i="12"/>
  <c r="F123" i="12"/>
  <c r="F112" i="12"/>
  <c r="F105" i="12"/>
  <c r="H105" i="12" s="1"/>
  <c r="F94" i="12"/>
  <c r="H94" i="12" s="1"/>
  <c r="F91" i="12"/>
  <c r="F80" i="12"/>
  <c r="H80" i="12" s="1"/>
  <c r="F73" i="12"/>
  <c r="H73" i="12" s="1"/>
  <c r="F62" i="12"/>
  <c r="H62" i="12" s="1"/>
  <c r="D40" i="12"/>
  <c r="F36" i="12"/>
  <c r="H36" i="12" s="1"/>
  <c r="F32" i="12"/>
  <c r="F21" i="12"/>
  <c r="H21" i="12" s="1"/>
  <c r="F18" i="12"/>
  <c r="T30" i="2"/>
  <c r="D6" i="2"/>
  <c r="B2" i="17" s="1"/>
  <c r="C8" i="11"/>
  <c r="C34" i="11" s="1"/>
  <c r="H34" i="11" s="1"/>
  <c r="H38" i="12" l="1"/>
  <c r="H95" i="12"/>
  <c r="H16" i="12"/>
  <c r="H31" i="12"/>
  <c r="H48" i="12"/>
  <c r="H83" i="12"/>
  <c r="H118" i="12"/>
  <c r="H133" i="12"/>
  <c r="H146" i="12"/>
  <c r="H63" i="12"/>
  <c r="H33" i="12"/>
  <c r="H50" i="12"/>
  <c r="H120" i="12"/>
  <c r="H119" i="12"/>
  <c r="H87" i="12"/>
  <c r="H53" i="12"/>
  <c r="H24" i="12"/>
  <c r="H141" i="12"/>
  <c r="H125" i="12"/>
  <c r="H150" i="12"/>
  <c r="H22" i="12"/>
  <c r="H29" i="12"/>
  <c r="H134" i="12"/>
  <c r="H104" i="12"/>
  <c r="H112" i="12"/>
  <c r="H93" i="12"/>
  <c r="H19" i="12"/>
  <c r="H102" i="12"/>
  <c r="H123" i="12"/>
  <c r="H122" i="12"/>
  <c r="H20" i="12"/>
  <c r="H139" i="12"/>
  <c r="H52" i="12"/>
  <c r="H109" i="12"/>
  <c r="H138" i="12"/>
  <c r="H116" i="12"/>
  <c r="H84" i="12"/>
  <c r="H51" i="12"/>
  <c r="H41" i="12"/>
  <c r="H11" i="12"/>
  <c r="H70" i="12"/>
  <c r="H142" i="12"/>
  <c r="H64" i="12"/>
  <c r="H34" i="12"/>
  <c r="H144" i="12"/>
  <c r="I24" i="2"/>
  <c r="U59" i="2"/>
  <c r="H32" i="12"/>
  <c r="H66" i="12"/>
  <c r="L8" i="12"/>
  <c r="L9" i="12" s="1"/>
  <c r="D7" i="2"/>
  <c r="H127" i="12"/>
  <c r="H107" i="12"/>
  <c r="H132" i="12"/>
  <c r="H114" i="12"/>
  <c r="I49" i="2"/>
  <c r="U31" i="2"/>
  <c r="H135" i="12"/>
  <c r="H77" i="12"/>
  <c r="H18" i="12"/>
  <c r="H91" i="12"/>
  <c r="H143" i="12"/>
  <c r="H106" i="12"/>
  <c r="H111" i="12"/>
  <c r="H79" i="12"/>
  <c r="H49" i="12"/>
  <c r="H10" i="12"/>
  <c r="H39" i="12"/>
  <c r="H15" i="12"/>
  <c r="H81" i="12"/>
  <c r="H86" i="12"/>
  <c r="H78" i="12"/>
  <c r="H60" i="12"/>
  <c r="I25" i="2"/>
  <c r="U60" i="2"/>
  <c r="H13" i="12"/>
  <c r="H56" i="12"/>
  <c r="H8" i="12"/>
  <c r="B4" i="17" l="1"/>
  <c r="D8" i="2"/>
  <c r="B3" i="17"/>
  <c r="I14" i="2"/>
  <c r="U49" i="2"/>
  <c r="D9" i="2" l="1"/>
  <c r="B5" i="17" l="1"/>
  <c r="D10" i="2"/>
  <c r="B6" i="17" l="1"/>
  <c r="D11" i="2"/>
  <c r="D12" i="2" l="1"/>
  <c r="B7" i="17"/>
  <c r="D13" i="2" l="1"/>
  <c r="B8" i="17"/>
  <c r="D14" i="2" l="1"/>
  <c r="B9" i="17"/>
  <c r="D15" i="2" l="1"/>
  <c r="B10" i="17"/>
  <c r="D16" i="2" l="1"/>
  <c r="B11" i="17"/>
  <c r="D17" i="2" l="1"/>
  <c r="B12" i="17"/>
  <c r="D18" i="2" l="1"/>
  <c r="B13" i="17"/>
  <c r="D19" i="2" l="1"/>
  <c r="B14" i="17"/>
  <c r="D20" i="2" l="1"/>
  <c r="B15" i="17"/>
  <c r="D21" i="2" l="1"/>
  <c r="B16" i="17"/>
  <c r="D22" i="2" l="1"/>
  <c r="B17" i="17"/>
  <c r="D23" i="2" l="1"/>
  <c r="B18" i="17"/>
  <c r="D24" i="2" l="1"/>
  <c r="B19" i="17"/>
  <c r="D25" i="2" l="1"/>
  <c r="B20" i="17"/>
  <c r="D27" i="2" l="1"/>
  <c r="B21" i="17"/>
  <c r="D28" i="2" l="1"/>
  <c r="B22" i="17"/>
  <c r="D29" i="2" l="1"/>
  <c r="B23" i="17"/>
  <c r="D30" i="2" l="1"/>
  <c r="B24" i="17"/>
  <c r="D31" i="2" l="1"/>
  <c r="B25" i="17"/>
  <c r="D32" i="2" l="1"/>
  <c r="B26" i="17"/>
  <c r="D33" i="2" l="1"/>
  <c r="B27" i="17"/>
  <c r="D34" i="2" l="1"/>
  <c r="B28" i="17"/>
  <c r="D35" i="2" l="1"/>
  <c r="B29" i="17"/>
  <c r="D36" i="2" l="1"/>
  <c r="B30" i="17"/>
  <c r="D37" i="2" l="1"/>
  <c r="B31" i="17"/>
  <c r="D38" i="2" l="1"/>
  <c r="B32" i="17"/>
  <c r="D39" i="2" l="1"/>
  <c r="B33" i="17"/>
  <c r="D40" i="2" l="1"/>
  <c r="B34" i="17"/>
  <c r="D41" i="2" l="1"/>
  <c r="B35" i="17"/>
  <c r="D42" i="2" l="1"/>
  <c r="B36" i="17"/>
  <c r="D44" i="2" l="1"/>
  <c r="B37" i="17"/>
  <c r="D45" i="2" l="1"/>
  <c r="B38" i="17"/>
  <c r="D46" i="2" l="1"/>
  <c r="B39" i="17"/>
  <c r="D47" i="2" l="1"/>
  <c r="B40" i="17"/>
  <c r="D48" i="2" l="1"/>
  <c r="B41" i="17"/>
  <c r="D49" i="2" l="1"/>
  <c r="B42" i="17"/>
  <c r="D50" i="2" l="1"/>
  <c r="B43" i="17"/>
  <c r="D51" i="2" l="1"/>
  <c r="B44" i="17"/>
  <c r="D52" i="2" l="1"/>
  <c r="B45" i="17"/>
  <c r="D53" i="2" l="1"/>
  <c r="B46" i="17"/>
  <c r="D54" i="2" l="1"/>
  <c r="B47" i="17"/>
  <c r="D55" i="2" l="1"/>
  <c r="B48" i="17"/>
  <c r="D56" i="2" l="1"/>
  <c r="B49" i="17"/>
  <c r="D57" i="2" l="1"/>
  <c r="B50" i="17"/>
  <c r="D58" i="2" l="1"/>
  <c r="B51" i="17"/>
  <c r="D59" i="2" l="1"/>
  <c r="B52" i="17"/>
  <c r="D60" i="2" l="1"/>
  <c r="B53" i="17"/>
  <c r="M35" i="2" l="1"/>
  <c r="D62" i="2"/>
  <c r="B54" i="17"/>
  <c r="D63" i="2" l="1"/>
  <c r="B55" i="17"/>
  <c r="M53" i="2"/>
  <c r="N53" i="2"/>
  <c r="D64" i="2" l="1"/>
  <c r="B56" i="17"/>
  <c r="D65" i="2" l="1"/>
  <c r="B57" i="17"/>
  <c r="D66" i="2" l="1"/>
  <c r="B58" i="17"/>
  <c r="D67" i="2" l="1"/>
  <c r="B59" i="17"/>
  <c r="D68" i="2" l="1"/>
  <c r="B60" i="17"/>
  <c r="D69" i="2" l="1"/>
  <c r="B61" i="17"/>
  <c r="D70" i="2" l="1"/>
  <c r="B62" i="17"/>
  <c r="D71" i="2" l="1"/>
  <c r="B63" i="17"/>
  <c r="D72" i="2" l="1"/>
  <c r="B64" i="17"/>
  <c r="D73" i="2" l="1"/>
  <c r="B65" i="17"/>
  <c r="D74" i="2" l="1"/>
  <c r="B66" i="17"/>
  <c r="D75" i="2" l="1"/>
  <c r="B67" i="17"/>
  <c r="D76" i="2" l="1"/>
  <c r="B68" i="17"/>
  <c r="D77" i="2" l="1"/>
  <c r="B69" i="17"/>
  <c r="D78" i="2" l="1"/>
  <c r="B70" i="17"/>
  <c r="D79" i="2" l="1"/>
  <c r="B71" i="17"/>
  <c r="D80" i="2" l="1"/>
  <c r="B72" i="17"/>
  <c r="D81" i="2" l="1"/>
  <c r="B73" i="17"/>
  <c r="D82" i="2" l="1"/>
  <c r="B74" i="17"/>
  <c r="D83" i="2" l="1"/>
  <c r="B75" i="17"/>
  <c r="D84" i="2" l="1"/>
  <c r="B76" i="17"/>
  <c r="D85" i="2" l="1"/>
  <c r="B77" i="17"/>
  <c r="D86" i="2" l="1"/>
  <c r="B78" i="17"/>
  <c r="D87" i="2" l="1"/>
  <c r="B79" i="17"/>
  <c r="D88" i="2" l="1"/>
  <c r="B80" i="17"/>
  <c r="D89" i="2" l="1"/>
  <c r="B81" i="17"/>
  <c r="D90" i="2" l="1"/>
  <c r="B82" i="17"/>
  <c r="D91" i="2" l="1"/>
  <c r="B83" i="17"/>
  <c r="D92" i="2" l="1"/>
  <c r="B84" i="17"/>
  <c r="D93" i="2" l="1"/>
  <c r="B85" i="17"/>
  <c r="D94" i="2" l="1"/>
  <c r="B86" i="17"/>
  <c r="D95" i="2" l="1"/>
  <c r="B87" i="17"/>
  <c r="D96" i="2" l="1"/>
  <c r="B88" i="17"/>
  <c r="D97" i="2" l="1"/>
  <c r="B89" i="17"/>
  <c r="D98" i="2" l="1"/>
  <c r="B90" i="17"/>
  <c r="D99" i="2" l="1"/>
  <c r="B91" i="17"/>
  <c r="D100" i="2" l="1"/>
  <c r="B92" i="17"/>
  <c r="D101" i="2" l="1"/>
  <c r="B93" i="17"/>
  <c r="D102" i="2" l="1"/>
  <c r="B94" i="17"/>
  <c r="D103" i="2" l="1"/>
  <c r="B95" i="17"/>
  <c r="D104" i="2" l="1"/>
  <c r="B96" i="17"/>
  <c r="D105" i="2" l="1"/>
  <c r="B97" i="17"/>
  <c r="D106" i="2" l="1"/>
  <c r="B98" i="17"/>
  <c r="D107" i="2" l="1"/>
  <c r="B99" i="17"/>
  <c r="D108" i="2" l="1"/>
  <c r="B100" i="17"/>
  <c r="D109" i="2" l="1"/>
  <c r="B101" i="17"/>
  <c r="D110" i="2" l="1"/>
  <c r="B102" i="17"/>
  <c r="D111" i="2" l="1"/>
  <c r="B103" i="17"/>
  <c r="D112" i="2" l="1"/>
  <c r="B104" i="17"/>
  <c r="D113" i="2" l="1"/>
  <c r="B105" i="17"/>
  <c r="D114" i="2" l="1"/>
  <c r="B106" i="17"/>
  <c r="D115" i="2" l="1"/>
  <c r="B107" i="17"/>
  <c r="D116" i="2" l="1"/>
  <c r="B108" i="17"/>
  <c r="D117" i="2" l="1"/>
  <c r="B109" i="17"/>
  <c r="D118" i="2" l="1"/>
  <c r="B110" i="17"/>
  <c r="D119" i="2" l="1"/>
  <c r="B111" i="17"/>
  <c r="D120" i="2" l="1"/>
  <c r="B112" i="17"/>
  <c r="D121" i="2" l="1"/>
  <c r="B113" i="17"/>
  <c r="D122" i="2" l="1"/>
  <c r="B114" i="17"/>
  <c r="D123" i="2" l="1"/>
  <c r="B115" i="17"/>
  <c r="D124" i="2" l="1"/>
  <c r="B116" i="17"/>
  <c r="D125" i="2" l="1"/>
  <c r="B117" i="17"/>
  <c r="D126" i="2" l="1"/>
  <c r="B118" i="17"/>
  <c r="D127" i="2" l="1"/>
  <c r="B119" i="17"/>
  <c r="D128" i="2" l="1"/>
  <c r="B120" i="17"/>
  <c r="D129" i="2" l="1"/>
  <c r="B121" i="17"/>
  <c r="D130" i="2" l="1"/>
  <c r="B122" i="17"/>
  <c r="D131" i="2" l="1"/>
  <c r="B123" i="17"/>
  <c r="D132" i="2" l="1"/>
  <c r="B124" i="17"/>
  <c r="D133" i="2" l="1"/>
  <c r="B125" i="17"/>
  <c r="D134" i="2" l="1"/>
  <c r="B126" i="17"/>
  <c r="D135" i="2" l="1"/>
  <c r="B127" i="17"/>
  <c r="D136" i="2" l="1"/>
  <c r="B128" i="17"/>
  <c r="D137" i="2" l="1"/>
  <c r="B129" i="17"/>
  <c r="D138" i="2" l="1"/>
  <c r="B130" i="17"/>
  <c r="D139" i="2" l="1"/>
  <c r="B131" i="17"/>
  <c r="D140" i="2" l="1"/>
  <c r="B132" i="17"/>
  <c r="D141" i="2" l="1"/>
  <c r="B133" i="17"/>
  <c r="D142" i="2" l="1"/>
  <c r="B134" i="17"/>
  <c r="D143" i="2" l="1"/>
  <c r="B135" i="17"/>
  <c r="D144" i="2" l="1"/>
  <c r="B136" i="17"/>
  <c r="D145" i="2" l="1"/>
  <c r="B137" i="17"/>
  <c r="D146" i="2" l="1"/>
  <c r="B138" i="17"/>
  <c r="D147" i="2" l="1"/>
  <c r="B139" i="17"/>
  <c r="D148" i="2" l="1"/>
  <c r="B140" i="17"/>
  <c r="D149" i="2" l="1"/>
  <c r="B141" i="17"/>
  <c r="D150" i="2" l="1"/>
  <c r="B142" i="17"/>
  <c r="D151" i="2" l="1"/>
  <c r="B143" i="17"/>
  <c r="D152" i="2" l="1"/>
  <c r="B144" i="17"/>
  <c r="D153" i="2" l="1"/>
  <c r="B146" i="17" s="1"/>
  <c r="C13" i="11" s="1"/>
  <c r="B145" i="17"/>
  <c r="C39" i="11" l="1"/>
  <c r="H39" i="11" s="1"/>
  <c r="L10" i="12"/>
</calcChain>
</file>

<file path=xl/sharedStrings.xml><?xml version="1.0" encoding="utf-8"?>
<sst xmlns="http://schemas.openxmlformats.org/spreadsheetml/2006/main" count="86" uniqueCount="48">
  <si>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</si>
  <si>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</si>
  <si>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</si>
  <si>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</si>
  <si>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</si>
  <si>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</si>
  <si>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</si>
  <si>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</si>
  <si>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</si>
  <si>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</si>
  <si>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</si>
  <si>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</si>
  <si>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</si>
  <si>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 Perf</t>
  </si>
  <si>
    <t>AVF</t>
  </si>
  <si>
    <t>Rebase to 100.37 (Dec 31, 2012)</t>
  </si>
  <si>
    <t>Monthly NAV Table</t>
  </si>
  <si>
    <t>Monthly % Change</t>
  </si>
  <si>
    <t>CAGR</t>
  </si>
  <si>
    <t>Last 12M</t>
  </si>
  <si>
    <t>Last 9M</t>
  </si>
  <si>
    <t>Last 6M</t>
  </si>
  <si>
    <t>Last 3M</t>
  </si>
  <si>
    <t>Last 1M</t>
  </si>
  <si>
    <t xml:space="preserve">Last </t>
  </si>
  <si>
    <t>Last 2 Years</t>
  </si>
  <si>
    <t>Last 3 Years</t>
  </si>
  <si>
    <t>Period</t>
  </si>
  <si>
    <t>Since Inception</t>
  </si>
  <si>
    <t>avg return</t>
  </si>
  <si>
    <t>Std Dev (Mthly)</t>
  </si>
  <si>
    <t>Avg Mthly Return</t>
  </si>
  <si>
    <t>10 Yr SGS Bonds (p.a.)</t>
  </si>
  <si>
    <t>Sharpe Ratio (Mth)</t>
  </si>
  <si>
    <t>RISK STATISTICS</t>
  </si>
  <si>
    <t>Last 2 Yrs</t>
  </si>
  <si>
    <t>Last 3 Yrs</t>
  </si>
  <si>
    <t>count</t>
  </si>
  <si>
    <t>EQS</t>
  </si>
  <si>
    <t>Yearly Performance (Returns Stated Net of All Fees and Expenses)</t>
  </si>
  <si>
    <t>Latest Result</t>
  </si>
  <si>
    <t>sharpe monthly</t>
  </si>
  <si>
    <t>std deviation (since inception)</t>
  </si>
  <si>
    <t>montly return</t>
  </si>
  <si>
    <t>Sharpe Ratio (incep)</t>
  </si>
  <si>
    <t>Sharpe Ratio (Annualized)</t>
  </si>
  <si>
    <t>Summary</t>
  </si>
  <si>
    <t>Aggregate Value Fund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</si>
</sst>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mm\ dd\,\ yyyy"/>
    <numFmt numFmtId="166" formatCode="[$-1009]d/mmm/yy;@"/>
    <numFmt numFmtId="167" formatCode="0.0%"/>
    <numFmt numFmtId="168" formatCode="_(* #,##0.0000_);_(* \(#,##0.0000\);_(* &quot;-&quot;??_);_(@_)"/>
    <numFmt numFmtId="169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4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2" borderId="0" xfId="2" applyFont="1" applyFill="1"/>
    <xf numFmtId="0" fontId="10" fillId="2" borderId="0" xfId="2" applyFont="1" applyFill="1" applyAlignment="1">
      <alignment horizontal="right"/>
    </xf>
    <xf numFmtId="0" fontId="10" fillId="2" borderId="0" xfId="2" applyFont="1" applyFill="1"/>
    <xf numFmtId="0" fontId="9" fillId="0" borderId="0" xfId="0" applyFont="1" applyAlignment="1">
      <alignment horizontal="right"/>
    </xf>
    <xf numFmtId="10" fontId="10" fillId="2" borderId="0" xfId="2" applyNumberFormat="1" applyFont="1" applyFill="1" applyAlignment="1">
      <alignment horizontal="right"/>
    </xf>
    <xf numFmtId="10" fontId="9" fillId="0" borderId="0" xfId="1" applyNumberFormat="1" applyFont="1" applyAlignment="1">
      <alignment horizontal="right"/>
    </xf>
    <xf numFmtId="2" fontId="0" fillId="0" borderId="0" xfId="0" applyNumberFormat="1"/>
    <xf numFmtId="2" fontId="9" fillId="0" borderId="0" xfId="0" applyNumberFormat="1" applyFont="1" applyAlignment="1">
      <alignment horizontal="right"/>
    </xf>
    <xf numFmtId="10" fontId="0" fillId="0" borderId="0" xfId="0" applyNumberFormat="1"/>
    <xf numFmtId="10" fontId="0" fillId="0" borderId="0" xfId="1" applyNumberFormat="1" applyFont="1"/>
    <xf numFmtId="166" fontId="0" fillId="0" borderId="0" xfId="0" applyNumberFormat="1"/>
    <xf numFmtId="167" fontId="0" fillId="0" borderId="0" xfId="1" applyNumberFormat="1" applyFont="1"/>
    <xf numFmtId="14" fontId="0" fillId="0" borderId="0" xfId="0" applyNumberFormat="1"/>
    <xf numFmtId="168" fontId="0" fillId="0" borderId="0" xfId="215" applyNumberFormat="1" applyFont="1"/>
    <xf numFmtId="169" fontId="0" fillId="0" borderId="0" xfId="215" applyNumberFormat="1" applyFont="1"/>
    <xf numFmtId="10" fontId="9" fillId="0" borderId="0" xfId="2" applyNumberFormat="1" applyFont="1" applyFill="1" applyAlignment="1">
      <alignment horizontal="right"/>
    </xf>
    <xf numFmtId="164" fontId="0" fillId="0" borderId="0" xfId="215" applyFont="1"/>
    <xf numFmtId="0" fontId="0" fillId="0" borderId="0" xfId="0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67" fontId="0" fillId="0" borderId="0" xfId="1" applyNumberFormat="1" applyFont="1" applyProtection="1">
      <protection locked="0"/>
    </xf>
    <xf numFmtId="167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center"/>
      <protection locked="0"/>
    </xf>
    <xf numFmtId="10" fontId="14" fillId="4" borderId="2" xfId="1" applyNumberFormat="1" applyFont="1" applyFill="1" applyBorder="1"/>
    <xf numFmtId="0" fontId="13" fillId="4" borderId="10" xfId="0" applyFont="1" applyFill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0" fontId="14" fillId="0" borderId="13" xfId="1" applyNumberFormat="1" applyFont="1" applyBorder="1"/>
    <xf numFmtId="0" fontId="14" fillId="0" borderId="1" xfId="0" applyFont="1" applyBorder="1" applyAlignment="1" applyProtection="1">
      <alignment horizontal="center"/>
      <protection locked="0"/>
    </xf>
    <xf numFmtId="10" fontId="14" fillId="0" borderId="2" xfId="1" applyNumberFormat="1" applyFont="1" applyBorder="1"/>
    <xf numFmtId="0" fontId="14" fillId="0" borderId="14" xfId="0" applyFont="1" applyBorder="1" applyAlignment="1" applyProtection="1">
      <alignment horizontal="center"/>
      <protection locked="0"/>
    </xf>
    <xf numFmtId="10" fontId="14" fillId="0" borderId="9" xfId="1" applyNumberFormat="1" applyFont="1" applyBorder="1"/>
    <xf numFmtId="0" fontId="14" fillId="4" borderId="12" xfId="0" applyFont="1" applyFill="1" applyBorder="1" applyAlignment="1" applyProtection="1">
      <alignment horizontal="center"/>
      <protection locked="0"/>
    </xf>
    <xf numFmtId="10" fontId="14" fillId="4" borderId="13" xfId="1" applyNumberFormat="1" applyFont="1" applyFill="1" applyBorder="1"/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0" fontId="12" fillId="0" borderId="13" xfId="1" applyNumberFormat="1" applyFont="1" applyBorder="1"/>
    <xf numFmtId="0" fontId="12" fillId="0" borderId="1" xfId="0" applyFont="1" applyBorder="1" applyAlignment="1" applyProtection="1">
      <alignment horizontal="center"/>
      <protection locked="0"/>
    </xf>
    <xf numFmtId="10" fontId="12" fillId="0" borderId="2" xfId="1" applyNumberFormat="1" applyFont="1" applyBorder="1"/>
    <xf numFmtId="0" fontId="12" fillId="0" borderId="14" xfId="0" applyFont="1" applyBorder="1" applyAlignment="1" applyProtection="1">
      <alignment horizontal="center"/>
      <protection locked="0"/>
    </xf>
    <xf numFmtId="10" fontId="12" fillId="0" borderId="9" xfId="1" applyNumberFormat="1" applyFont="1" applyBorder="1"/>
    <xf numFmtId="0" fontId="15" fillId="2" borderId="12" xfId="0" applyFont="1" applyFill="1" applyBorder="1" applyAlignment="1" applyProtection="1">
      <alignment horizontal="center"/>
      <protection locked="0"/>
    </xf>
    <xf numFmtId="10" fontId="15" fillId="2" borderId="13" xfId="1" applyNumberFormat="1" applyFont="1" applyFill="1" applyBorder="1"/>
    <xf numFmtId="0" fontId="12" fillId="5" borderId="3" xfId="0" applyFont="1" applyFill="1" applyBorder="1" applyAlignment="1" applyProtection="1">
      <alignment horizontal="center"/>
      <protection locked="0"/>
    </xf>
    <xf numFmtId="10" fontId="12" fillId="5" borderId="4" xfId="1" applyNumberFormat="1" applyFont="1" applyFill="1" applyBorder="1"/>
    <xf numFmtId="9" fontId="0" fillId="0" borderId="0" xfId="0" applyNumberFormat="1"/>
    <xf numFmtId="0" fontId="16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2" fontId="0" fillId="7" borderId="0" xfId="0" applyNumberFormat="1" applyFill="1"/>
    <xf numFmtId="10" fontId="1" fillId="0" borderId="0" xfId="1" applyNumberFormat="1" applyBorder="1" applyProtection="1">
      <protection locked="0"/>
    </xf>
    <xf numFmtId="10" fontId="12" fillId="0" borderId="2" xfId="1" applyNumberFormat="1" applyFont="1" applyFill="1" applyBorder="1"/>
    <xf numFmtId="10" fontId="14" fillId="5" borderId="4" xfId="1" applyNumberFormat="1" applyFont="1" applyFill="1" applyBorder="1"/>
    <xf numFmtId="10" fontId="14" fillId="0" borderId="2" xfId="1" applyNumberFormat="1" applyFont="1" applyFill="1" applyBorder="1"/>
    <xf numFmtId="2" fontId="2" fillId="0" borderId="4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center"/>
      <protection locked="0"/>
    </xf>
    <xf numFmtId="10" fontId="17" fillId="0" borderId="2" xfId="1" applyNumberFormat="1" applyFont="1" applyFill="1" applyBorder="1"/>
    <xf numFmtId="167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14" fillId="5" borderId="3" xfId="0" applyFont="1" applyFill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right"/>
    </xf>
    <xf numFmtId="2" fontId="18" fillId="0" borderId="15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right"/>
    </xf>
    <xf numFmtId="10" fontId="2" fillId="0" borderId="6" xfId="1" applyNumberFormat="1" applyFont="1" applyBorder="1" applyAlignment="1" applyProtection="1">
      <alignment wrapText="1"/>
      <protection locked="0"/>
    </xf>
    <xf numFmtId="10" fontId="2" fillId="0" borderId="8" xfId="1" applyNumberFormat="1" applyFont="1" applyBorder="1" applyProtection="1">
      <protection locked="0"/>
    </xf>
    <xf numFmtId="10" fontId="2" fillId="0" borderId="2" xfId="1" applyNumberFormat="1" applyFont="1" applyBorder="1" applyProtection="1">
      <protection locked="0"/>
    </xf>
    <xf numFmtId="10" fontId="2" fillId="6" borderId="2" xfId="1" applyNumberFormat="1" applyFont="1" applyFill="1" applyBorder="1" applyProtection="1">
      <protection locked="0"/>
    </xf>
    <xf numFmtId="10" fontId="2" fillId="0" borderId="2" xfId="1" applyNumberFormat="1" applyFont="1" applyBorder="1"/>
    <xf numFmtId="10" fontId="2" fillId="0" borderId="4" xfId="1" applyNumberFormat="1" applyFont="1" applyBorder="1"/>
    <xf numFmtId="10" fontId="13" fillId="4" borderId="11" xfId="1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244">
    <cellStyle name="Comma" xfId="215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Good" xfId="2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en-US" sz="1600"/>
              <a:t>AVF Performance</a:t>
            </a:r>
            <a:endParaRPr lang="en-US" sz="1600" baseline="0"/>
          </a:p>
        </c:rich>
      </c:tx>
      <c:layout>
        <c:manualLayout>
          <c:xMode val="edge"/>
          <c:yMode val="edge"/>
          <c:x val="0.42774130926817655"/>
          <c:y val="7.6312028125482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144973034990502E-2"/>
          <c:y val="0.19442581106134499"/>
          <c:w val="0.87761709805826948"/>
          <c:h val="0.62017311010377163"/>
        </c:manualLayout>
      </c:layout>
      <c:lineChart>
        <c:grouping val="standard"/>
        <c:varyColors val="0"/>
        <c:ser>
          <c:idx val="0"/>
          <c:order val="0"/>
          <c:tx>
            <c:strRef>
              <c:f>Main!$D$4</c:f>
              <c:strCache>
                <c:ptCount val="1"/>
                <c:pt idx="0">
                  <c:v>Aggregate Value Fund Class A</c:v>
                </c:pt>
              </c:strCache>
            </c:strRef>
          </c:tx>
          <c:spPr>
            <a:ln w="41275"/>
          </c:spPr>
          <c:marker>
            <c:symbol val="none"/>
          </c:marker>
          <c:dLbls>
            <c:dLbl>
              <c:idx val="145"/>
              <c:layout>
                <c:manualLayout>
                  <c:x val="0"/>
                  <c:y val="-7.9917034511678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E-4249-A1A7-015DED9C3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Main!$B$5:$B$153</c:f>
              <c:numCache>
                <c:formatCode>mmm\ dd\,\ yyyy</c:formatCode>
                <c:ptCount val="14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2">
                  <c:v>41912</c:v>
                </c:pt>
                <c:pt idx="23">
                  <c:v>41943</c:v>
                </c:pt>
                <c:pt idx="24">
                  <c:v>41971</c:v>
                </c:pt>
                <c:pt idx="25">
                  <c:v>42004</c:v>
                </c:pt>
                <c:pt idx="26">
                  <c:v>42034</c:v>
                </c:pt>
                <c:pt idx="27">
                  <c:v>42062</c:v>
                </c:pt>
                <c:pt idx="28">
                  <c:v>42094</c:v>
                </c:pt>
                <c:pt idx="29">
                  <c:v>42124</c:v>
                </c:pt>
                <c:pt idx="30">
                  <c:v>42153</c:v>
                </c:pt>
                <c:pt idx="31">
                  <c:v>42185</c:v>
                </c:pt>
                <c:pt idx="32">
                  <c:v>42216</c:v>
                </c:pt>
                <c:pt idx="33">
                  <c:v>42247</c:v>
                </c:pt>
                <c:pt idx="34">
                  <c:v>42277</c:v>
                </c:pt>
                <c:pt idx="35">
                  <c:v>42307</c:v>
                </c:pt>
                <c:pt idx="36">
                  <c:v>42338</c:v>
                </c:pt>
                <c:pt idx="37">
                  <c:v>42369</c:v>
                </c:pt>
                <c:pt idx="39">
                  <c:v>42398</c:v>
                </c:pt>
                <c:pt idx="40">
                  <c:v>42429</c:v>
                </c:pt>
                <c:pt idx="41">
                  <c:v>42460</c:v>
                </c:pt>
                <c:pt idx="42">
                  <c:v>42489</c:v>
                </c:pt>
                <c:pt idx="43">
                  <c:v>42521</c:v>
                </c:pt>
                <c:pt idx="44">
                  <c:v>42551</c:v>
                </c:pt>
                <c:pt idx="45">
                  <c:v>42580</c:v>
                </c:pt>
                <c:pt idx="46">
                  <c:v>42613</c:v>
                </c:pt>
                <c:pt idx="47">
                  <c:v>42643</c:v>
                </c:pt>
                <c:pt idx="48">
                  <c:v>42674</c:v>
                </c:pt>
                <c:pt idx="49">
                  <c:v>42704</c:v>
                </c:pt>
                <c:pt idx="50">
                  <c:v>42734</c:v>
                </c:pt>
                <c:pt idx="51">
                  <c:v>42766</c:v>
                </c:pt>
                <c:pt idx="52">
                  <c:v>42794</c:v>
                </c:pt>
                <c:pt idx="53">
                  <c:v>42825</c:v>
                </c:pt>
                <c:pt idx="54">
                  <c:v>42855</c:v>
                </c:pt>
                <c:pt idx="55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  <c:pt idx="100">
                  <c:v>44227</c:v>
                </c:pt>
                <c:pt idx="101">
                  <c:v>44255</c:v>
                </c:pt>
                <c:pt idx="102">
                  <c:v>44286</c:v>
                </c:pt>
                <c:pt idx="103">
                  <c:v>44316</c:v>
                </c:pt>
                <c:pt idx="104">
                  <c:v>44347</c:v>
                </c:pt>
                <c:pt idx="105">
                  <c:v>44377</c:v>
                </c:pt>
                <c:pt idx="106">
                  <c:v>44408</c:v>
                </c:pt>
                <c:pt idx="107">
                  <c:v>44439</c:v>
                </c:pt>
                <c:pt idx="108">
                  <c:v>44469</c:v>
                </c:pt>
                <c:pt idx="109">
                  <c:v>44500</c:v>
                </c:pt>
                <c:pt idx="110">
                  <c:v>44530</c:v>
                </c:pt>
                <c:pt idx="111">
                  <c:v>44561</c:v>
                </c:pt>
                <c:pt idx="112">
                  <c:v>44592</c:v>
                </c:pt>
                <c:pt idx="113">
                  <c:v>44620</c:v>
                </c:pt>
                <c:pt idx="114">
                  <c:v>44651</c:v>
                </c:pt>
                <c:pt idx="115">
                  <c:v>44681</c:v>
                </c:pt>
                <c:pt idx="116">
                  <c:v>44712</c:v>
                </c:pt>
                <c:pt idx="117">
                  <c:v>44742</c:v>
                </c:pt>
                <c:pt idx="118">
                  <c:v>44773</c:v>
                </c:pt>
                <c:pt idx="119">
                  <c:v>44804</c:v>
                </c:pt>
                <c:pt idx="120">
                  <c:v>44834</c:v>
                </c:pt>
                <c:pt idx="121">
                  <c:v>44865</c:v>
                </c:pt>
                <c:pt idx="122">
                  <c:v>44895</c:v>
                </c:pt>
                <c:pt idx="123">
                  <c:v>44926</c:v>
                </c:pt>
                <c:pt idx="124">
                  <c:v>44957</c:v>
                </c:pt>
                <c:pt idx="125">
                  <c:v>44985</c:v>
                </c:pt>
                <c:pt idx="126">
                  <c:v>45016</c:v>
                </c:pt>
                <c:pt idx="127">
                  <c:v>45046</c:v>
                </c:pt>
                <c:pt idx="128">
                  <c:v>45077</c:v>
                </c:pt>
                <c:pt idx="129">
                  <c:v>45107</c:v>
                </c:pt>
                <c:pt idx="130">
                  <c:v>45138</c:v>
                </c:pt>
                <c:pt idx="131">
                  <c:v>45169</c:v>
                </c:pt>
                <c:pt idx="132">
                  <c:v>45198</c:v>
                </c:pt>
                <c:pt idx="133">
                  <c:v>45230</c:v>
                </c:pt>
                <c:pt idx="134">
                  <c:v>45260</c:v>
                </c:pt>
                <c:pt idx="135">
                  <c:v>45289</c:v>
                </c:pt>
                <c:pt idx="136">
                  <c:v>45322</c:v>
                </c:pt>
                <c:pt idx="137">
                  <c:v>45351</c:v>
                </c:pt>
                <c:pt idx="138">
                  <c:v>45379</c:v>
                </c:pt>
                <c:pt idx="139">
                  <c:v>45412</c:v>
                </c:pt>
                <c:pt idx="140">
                  <c:v>45443</c:v>
                </c:pt>
                <c:pt idx="141">
                  <c:v>45473</c:v>
                </c:pt>
                <c:pt idx="142">
                  <c:v>45504</c:v>
                </c:pt>
                <c:pt idx="143">
                  <c:v>45535</c:v>
                </c:pt>
                <c:pt idx="144">
                  <c:v>45565</c:v>
                </c:pt>
                <c:pt idx="145">
                  <c:v>45596</c:v>
                </c:pt>
                <c:pt idx="146">
                  <c:v>45626</c:v>
                </c:pt>
                <c:pt idx="147">
                  <c:v>45657</c:v>
                </c:pt>
                <c:pt idx="148">
                  <c:v>45688</c:v>
                </c:pt>
              </c:numCache>
            </c:numRef>
          </c:cat>
          <c:val>
            <c:numRef>
              <c:f>Main!$D$5:$D$153</c:f>
              <c:numCache>
                <c:formatCode>General</c:formatCode>
                <c:ptCount val="149"/>
                <c:pt idx="0">
                  <c:v>100.37</c:v>
                </c:pt>
                <c:pt idx="1">
                  <c:v>102.07999999999998</c:v>
                </c:pt>
                <c:pt idx="2">
                  <c:v>102.98999999999998</c:v>
                </c:pt>
                <c:pt idx="3">
                  <c:v>102.92999999999999</c:v>
                </c:pt>
                <c:pt idx="4">
                  <c:v>101.77999999999999</c:v>
                </c:pt>
                <c:pt idx="5">
                  <c:v>108.37999999999998</c:v>
                </c:pt>
                <c:pt idx="6">
                  <c:v>104.71999999999998</c:v>
                </c:pt>
                <c:pt idx="7">
                  <c:v>106.15999999999998</c:v>
                </c:pt>
                <c:pt idx="8">
                  <c:v>105.96999999999998</c:v>
                </c:pt>
                <c:pt idx="9">
                  <c:v>108.54</c:v>
                </c:pt>
                <c:pt idx="10">
                  <c:v>110.42</c:v>
                </c:pt>
                <c:pt idx="11">
                  <c:v>112.63000000000001</c:v>
                </c:pt>
                <c:pt idx="12">
                  <c:v>113.76000000000003</c:v>
                </c:pt>
                <c:pt idx="13">
                  <c:v>113.63000000000002</c:v>
                </c:pt>
                <c:pt idx="14">
                  <c:v>115.35000000000004</c:v>
                </c:pt>
                <c:pt idx="15">
                  <c:v>115.94000000000004</c:v>
                </c:pt>
                <c:pt idx="16">
                  <c:v>117.03000000000006</c:v>
                </c:pt>
                <c:pt idx="17">
                  <c:v>118.44000000000005</c:v>
                </c:pt>
                <c:pt idx="18">
                  <c:v>119.93000000000008</c:v>
                </c:pt>
                <c:pt idx="19">
                  <c:v>124.21000000000008</c:v>
                </c:pt>
                <c:pt idx="20">
                  <c:v>126.4400000000001</c:v>
                </c:pt>
                <c:pt idx="22">
                  <c:v>126.5800000000001</c:v>
                </c:pt>
                <c:pt idx="23">
                  <c:v>127.43000000000012</c:v>
                </c:pt>
                <c:pt idx="24">
                  <c:v>128.78000000000011</c:v>
                </c:pt>
                <c:pt idx="25">
                  <c:v>126.77000000000011</c:v>
                </c:pt>
                <c:pt idx="26">
                  <c:v>130.29000000000011</c:v>
                </c:pt>
                <c:pt idx="27">
                  <c:v>133.04000000000011</c:v>
                </c:pt>
                <c:pt idx="28">
                  <c:v>134.56000000000012</c:v>
                </c:pt>
                <c:pt idx="29">
                  <c:v>143.2600000000001</c:v>
                </c:pt>
                <c:pt idx="30">
                  <c:v>148.86000000000013</c:v>
                </c:pt>
                <c:pt idx="31">
                  <c:v>146.5100000000001</c:v>
                </c:pt>
                <c:pt idx="32">
                  <c:v>139.06000000000012</c:v>
                </c:pt>
                <c:pt idx="33">
                  <c:v>129.02000000000012</c:v>
                </c:pt>
                <c:pt idx="34">
                  <c:v>129.66000000000011</c:v>
                </c:pt>
                <c:pt idx="35">
                  <c:v>133.77000000000012</c:v>
                </c:pt>
                <c:pt idx="36">
                  <c:v>133.7600000000001</c:v>
                </c:pt>
                <c:pt idx="37">
                  <c:v>134.62000000000012</c:v>
                </c:pt>
                <c:pt idx="39">
                  <c:v>125.7700000000001</c:v>
                </c:pt>
                <c:pt idx="40">
                  <c:v>124.85000000000009</c:v>
                </c:pt>
                <c:pt idx="41">
                  <c:v>131.7600000000001</c:v>
                </c:pt>
                <c:pt idx="42">
                  <c:v>132.85000000000011</c:v>
                </c:pt>
                <c:pt idx="43">
                  <c:v>131.9500000000001</c:v>
                </c:pt>
                <c:pt idx="44">
                  <c:v>131.62000000000012</c:v>
                </c:pt>
                <c:pt idx="45">
                  <c:v>134.29000000000011</c:v>
                </c:pt>
                <c:pt idx="46">
                  <c:v>139.96000000000012</c:v>
                </c:pt>
                <c:pt idx="47">
                  <c:v>143.79000000000011</c:v>
                </c:pt>
                <c:pt idx="48" formatCode="0.00">
                  <c:v>147.2000000000001</c:v>
                </c:pt>
                <c:pt idx="49">
                  <c:v>149.56000000000014</c:v>
                </c:pt>
                <c:pt idx="50">
                  <c:v>149.91000000000014</c:v>
                </c:pt>
                <c:pt idx="51">
                  <c:v>152.26000000000013</c:v>
                </c:pt>
                <c:pt idx="52" formatCode="0.00">
                  <c:v>157.09000000000015</c:v>
                </c:pt>
                <c:pt idx="53" formatCode="0.00">
                  <c:v>159.80000000000018</c:v>
                </c:pt>
                <c:pt idx="54" formatCode="0.00">
                  <c:v>161.08000000000018</c:v>
                </c:pt>
                <c:pt idx="55" formatCode="0.00">
                  <c:v>161.95000000000016</c:v>
                </c:pt>
                <c:pt idx="57" formatCode="0.00">
                  <c:v>162.71000000000021</c:v>
                </c:pt>
                <c:pt idx="58" formatCode="0.00">
                  <c:v>163.89000000000019</c:v>
                </c:pt>
                <c:pt idx="59" formatCode="0.00">
                  <c:v>164.85000000000016</c:v>
                </c:pt>
                <c:pt idx="60" formatCode="0.00">
                  <c:v>165.88000000000019</c:v>
                </c:pt>
                <c:pt idx="61" formatCode="0.00">
                  <c:v>169.53000000000023</c:v>
                </c:pt>
                <c:pt idx="62" formatCode="0.00">
                  <c:v>168.88000000000022</c:v>
                </c:pt>
                <c:pt idx="63" formatCode="0.00">
                  <c:v>168.94000000000023</c:v>
                </c:pt>
                <c:pt idx="64" formatCode="0.00">
                  <c:v>174.24000000000024</c:v>
                </c:pt>
                <c:pt idx="65" formatCode="0.00">
                  <c:v>170.61000000000024</c:v>
                </c:pt>
                <c:pt idx="66" formatCode="0.00">
                  <c:v>167.48000000000022</c:v>
                </c:pt>
                <c:pt idx="67" formatCode="0.00">
                  <c:v>169.77000000000024</c:v>
                </c:pt>
                <c:pt idx="68" formatCode="0.00">
                  <c:v>172.5000000000002</c:v>
                </c:pt>
                <c:pt idx="69" formatCode="0.00">
                  <c:v>168.05000000000021</c:v>
                </c:pt>
                <c:pt idx="70" formatCode="0.00">
                  <c:v>166.10000000000019</c:v>
                </c:pt>
                <c:pt idx="71" formatCode="0.00">
                  <c:v>164.54000000000019</c:v>
                </c:pt>
                <c:pt idx="72" formatCode="0.00">
                  <c:v>162.48000000000019</c:v>
                </c:pt>
                <c:pt idx="73" formatCode="0.00">
                  <c:v>149.98000000000019</c:v>
                </c:pt>
                <c:pt idx="74" formatCode="0.00">
                  <c:v>153.70000000000019</c:v>
                </c:pt>
                <c:pt idx="75" formatCode="0.00">
                  <c:v>151.70000000000019</c:v>
                </c:pt>
                <c:pt idx="76" formatCode="0.00">
                  <c:v>157.77000000000021</c:v>
                </c:pt>
                <c:pt idx="77" formatCode="0.00">
                  <c:v>161.1600000000002</c:v>
                </c:pt>
                <c:pt idx="78" formatCode="0.00">
                  <c:v>162.2200000000002</c:v>
                </c:pt>
                <c:pt idx="79" formatCode="0.00">
                  <c:v>163.86000000000021</c:v>
                </c:pt>
                <c:pt idx="80" formatCode="0.00">
                  <c:v>157.51000000000019</c:v>
                </c:pt>
                <c:pt idx="81" formatCode="0.00">
                  <c:v>159.10000000000022</c:v>
                </c:pt>
                <c:pt idx="82" formatCode="0.00">
                  <c:v>158.73000000000022</c:v>
                </c:pt>
                <c:pt idx="83" formatCode="0.00">
                  <c:v>149.90000000000023</c:v>
                </c:pt>
                <c:pt idx="84" formatCode="0.00">
                  <c:v>150.57000000000022</c:v>
                </c:pt>
                <c:pt idx="85" formatCode="0.00">
                  <c:v>151.02000000000024</c:v>
                </c:pt>
                <c:pt idx="86" formatCode="0.00">
                  <c:v>151.54000000000022</c:v>
                </c:pt>
                <c:pt idx="87" formatCode="0.00">
                  <c:v>155.15000000000023</c:v>
                </c:pt>
                <c:pt idx="88" formatCode="0.00">
                  <c:v>148.43000000000023</c:v>
                </c:pt>
                <c:pt idx="89" formatCode="0.00">
                  <c:v>144.31000000000023</c:v>
                </c:pt>
                <c:pt idx="90" formatCode="0.00">
                  <c:v>123.9800000000002</c:v>
                </c:pt>
                <c:pt idx="91" formatCode="0.00">
                  <c:v>133.88000000000019</c:v>
                </c:pt>
                <c:pt idx="92" formatCode="0.00">
                  <c:v>133.64000000000019</c:v>
                </c:pt>
                <c:pt idx="93" formatCode="0.00">
                  <c:v>135.64000000000019</c:v>
                </c:pt>
                <c:pt idx="94" formatCode="0.00">
                  <c:v>137.67000000000019</c:v>
                </c:pt>
                <c:pt idx="95" formatCode="0.00">
                  <c:v>141.23000000000019</c:v>
                </c:pt>
                <c:pt idx="96" formatCode="0.00">
                  <c:v>140.93000000000021</c:v>
                </c:pt>
                <c:pt idx="97" formatCode="0.00">
                  <c:v>142.9400000000002</c:v>
                </c:pt>
                <c:pt idx="98" formatCode="0.00">
                  <c:v>155.51000000000019</c:v>
                </c:pt>
                <c:pt idx="99" formatCode="0.00">
                  <c:v>161.57000000000019</c:v>
                </c:pt>
                <c:pt idx="100" formatCode="0.00">
                  <c:v>163.7800000000002</c:v>
                </c:pt>
                <c:pt idx="101" formatCode="0.00">
                  <c:v>172.75000000000023</c:v>
                </c:pt>
                <c:pt idx="102" formatCode="0.00">
                  <c:v>178.35000000000022</c:v>
                </c:pt>
                <c:pt idx="103" formatCode="0.00">
                  <c:v>186.47000000000025</c:v>
                </c:pt>
                <c:pt idx="104" formatCode="0.00">
                  <c:v>187.15000000000026</c:v>
                </c:pt>
                <c:pt idx="105" formatCode="0.00">
                  <c:v>191.50000000000026</c:v>
                </c:pt>
                <c:pt idx="106" formatCode="0.00">
                  <c:v>186.95000000000024</c:v>
                </c:pt>
                <c:pt idx="107" formatCode="0.00">
                  <c:v>189.25000000000026</c:v>
                </c:pt>
                <c:pt idx="108" formatCode="0.00">
                  <c:v>190.99000000000026</c:v>
                </c:pt>
                <c:pt idx="109" formatCode="0.00">
                  <c:v>190.37000000000026</c:v>
                </c:pt>
                <c:pt idx="110" formatCode="0.00">
                  <c:v>186.23000000000025</c:v>
                </c:pt>
                <c:pt idx="111" formatCode="0.00">
                  <c:v>191.07000000000028</c:v>
                </c:pt>
                <c:pt idx="112" formatCode="0.00">
                  <c:v>188.10000000000028</c:v>
                </c:pt>
                <c:pt idx="113" formatCode="0.00">
                  <c:v>191.93000000000029</c:v>
                </c:pt>
                <c:pt idx="114" formatCode="0.00">
                  <c:v>192.32000000000025</c:v>
                </c:pt>
                <c:pt idx="115" formatCode="0.00">
                  <c:v>190.79000000000025</c:v>
                </c:pt>
                <c:pt idx="116" formatCode="0.00">
                  <c:v>190.65000000000026</c:v>
                </c:pt>
                <c:pt idx="117" formatCode="0.00">
                  <c:v>183.32000000000022</c:v>
                </c:pt>
                <c:pt idx="118" formatCode="0.00">
                  <c:v>182.88000000000022</c:v>
                </c:pt>
                <c:pt idx="119" formatCode="0.00">
                  <c:v>185.36000000000024</c:v>
                </c:pt>
                <c:pt idx="120" formatCode="0.00">
                  <c:v>172.8700000000002</c:v>
                </c:pt>
                <c:pt idx="121" formatCode="0.00">
                  <c:v>168.55000000000021</c:v>
                </c:pt>
                <c:pt idx="122" formatCode="0.00">
                  <c:v>178.1600000000002</c:v>
                </c:pt>
                <c:pt idx="123" formatCode="0.00">
                  <c:v>179.01000000000016</c:v>
                </c:pt>
                <c:pt idx="124" formatCode="0.00">
                  <c:v>185.55000000000021</c:v>
                </c:pt>
                <c:pt idx="125" formatCode="0.00">
                  <c:v>185.1900000000002</c:v>
                </c:pt>
                <c:pt idx="126" formatCode="0.00">
                  <c:v>184.85000000000019</c:v>
                </c:pt>
                <c:pt idx="127" formatCode="0.00">
                  <c:v>188.5600000000002</c:v>
                </c:pt>
                <c:pt idx="128" formatCode="0.00">
                  <c:v>185.6200000000002</c:v>
                </c:pt>
                <c:pt idx="129" formatCode="0.00">
                  <c:v>189.9700000000002</c:v>
                </c:pt>
                <c:pt idx="130" formatCode="0.00">
                  <c:v>193.16000000000022</c:v>
                </c:pt>
                <c:pt idx="131" formatCode="0.00">
                  <c:v>189.32000000000022</c:v>
                </c:pt>
                <c:pt idx="132" formatCode="0.00">
                  <c:v>189.63000000000022</c:v>
                </c:pt>
                <c:pt idx="133" formatCode="0.00">
                  <c:v>184.04000000000019</c:v>
                </c:pt>
                <c:pt idx="134" formatCode="0.00">
                  <c:v>188.94000000000023</c:v>
                </c:pt>
                <c:pt idx="135" formatCode="0.00">
                  <c:v>192.85000000000025</c:v>
                </c:pt>
                <c:pt idx="136" formatCode="0.00">
                  <c:v>193.35000000000025</c:v>
                </c:pt>
                <c:pt idx="137" formatCode="0.00">
                  <c:v>197.76000000000028</c:v>
                </c:pt>
                <c:pt idx="138" formatCode="0.00">
                  <c:v>201.63000000000028</c:v>
                </c:pt>
                <c:pt idx="139" formatCode="0.00">
                  <c:v>203.53000000000026</c:v>
                </c:pt>
                <c:pt idx="140" formatCode="0.00">
                  <c:v>207.64000000000021</c:v>
                </c:pt>
                <c:pt idx="141" formatCode="0.00">
                  <c:v>208.31000000000023</c:v>
                </c:pt>
                <c:pt idx="142" formatCode="0.00">
                  <c:v>208.71000000000021</c:v>
                </c:pt>
                <c:pt idx="143" formatCode="0.00">
                  <c:v>208.5300000000002</c:v>
                </c:pt>
                <c:pt idx="144" formatCode="0.00">
                  <c:v>213.21000000000021</c:v>
                </c:pt>
                <c:pt idx="145" formatCode="0.00">
                  <c:v>211.1500000000002</c:v>
                </c:pt>
                <c:pt idx="146" formatCode="0.00">
                  <c:v>212.46000000000018</c:v>
                </c:pt>
                <c:pt idx="147" formatCode="0.00">
                  <c:v>215.23000000000016</c:v>
                </c:pt>
                <c:pt idx="148" formatCode="0.00">
                  <c:v>216.09000000000017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3-4885-9B72-F19B3CD339E7}"/>
            </c:ext>
          </c:extLst>
        </c:ser>
        <c:ser>
          <c:idx val="1"/>
          <c:order val="1"/>
          <c:tx>
            <c:strRef>
              <c:f>Main!#REF!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Main!$B$5:$B$153</c:f>
              <c:numCache>
                <c:formatCode>mmm\ dd\,\ yyyy</c:formatCode>
                <c:ptCount val="149"/>
                <c:pt idx="0">
                  <c:v>41274</c:v>
                </c:pt>
                <c:pt idx="1">
                  <c:v>41305</c:v>
                </c:pt>
                <c:pt idx="2">
                  <c:v>41333</c:v>
                </c:pt>
                <c:pt idx="3">
                  <c:v>41362</c:v>
                </c:pt>
                <c:pt idx="4">
                  <c:v>41394</c:v>
                </c:pt>
                <c:pt idx="5">
                  <c:v>41425</c:v>
                </c:pt>
                <c:pt idx="6">
                  <c:v>41453</c:v>
                </c:pt>
                <c:pt idx="7">
                  <c:v>41486</c:v>
                </c:pt>
                <c:pt idx="8">
                  <c:v>41516</c:v>
                </c:pt>
                <c:pt idx="9">
                  <c:v>41547</c:v>
                </c:pt>
                <c:pt idx="10">
                  <c:v>41578</c:v>
                </c:pt>
                <c:pt idx="11">
                  <c:v>41607</c:v>
                </c:pt>
                <c:pt idx="12">
                  <c:v>41639</c:v>
                </c:pt>
                <c:pt idx="13">
                  <c:v>41670</c:v>
                </c:pt>
                <c:pt idx="14">
                  <c:v>41698</c:v>
                </c:pt>
                <c:pt idx="15">
                  <c:v>41729</c:v>
                </c:pt>
                <c:pt idx="16">
                  <c:v>41759</c:v>
                </c:pt>
                <c:pt idx="17">
                  <c:v>41789</c:v>
                </c:pt>
                <c:pt idx="18">
                  <c:v>41820</c:v>
                </c:pt>
                <c:pt idx="19">
                  <c:v>41851</c:v>
                </c:pt>
                <c:pt idx="20">
                  <c:v>41880</c:v>
                </c:pt>
                <c:pt idx="22">
                  <c:v>41912</c:v>
                </c:pt>
                <c:pt idx="23">
                  <c:v>41943</c:v>
                </c:pt>
                <c:pt idx="24">
                  <c:v>41971</c:v>
                </c:pt>
                <c:pt idx="25">
                  <c:v>42004</c:v>
                </c:pt>
                <c:pt idx="26">
                  <c:v>42034</c:v>
                </c:pt>
                <c:pt idx="27">
                  <c:v>42062</c:v>
                </c:pt>
                <c:pt idx="28">
                  <c:v>42094</c:v>
                </c:pt>
                <c:pt idx="29">
                  <c:v>42124</c:v>
                </c:pt>
                <c:pt idx="30">
                  <c:v>42153</c:v>
                </c:pt>
                <c:pt idx="31">
                  <c:v>42185</c:v>
                </c:pt>
                <c:pt idx="32">
                  <c:v>42216</c:v>
                </c:pt>
                <c:pt idx="33">
                  <c:v>42247</c:v>
                </c:pt>
                <c:pt idx="34">
                  <c:v>42277</c:v>
                </c:pt>
                <c:pt idx="35">
                  <c:v>42307</c:v>
                </c:pt>
                <c:pt idx="36">
                  <c:v>42338</c:v>
                </c:pt>
                <c:pt idx="37">
                  <c:v>42369</c:v>
                </c:pt>
                <c:pt idx="39">
                  <c:v>42398</c:v>
                </c:pt>
                <c:pt idx="40">
                  <c:v>42429</c:v>
                </c:pt>
                <c:pt idx="41">
                  <c:v>42460</c:v>
                </c:pt>
                <c:pt idx="42">
                  <c:v>42489</c:v>
                </c:pt>
                <c:pt idx="43">
                  <c:v>42521</c:v>
                </c:pt>
                <c:pt idx="44">
                  <c:v>42551</c:v>
                </c:pt>
                <c:pt idx="45">
                  <c:v>42580</c:v>
                </c:pt>
                <c:pt idx="46">
                  <c:v>42613</c:v>
                </c:pt>
                <c:pt idx="47">
                  <c:v>42643</c:v>
                </c:pt>
                <c:pt idx="48">
                  <c:v>42674</c:v>
                </c:pt>
                <c:pt idx="49">
                  <c:v>42704</c:v>
                </c:pt>
                <c:pt idx="50">
                  <c:v>42734</c:v>
                </c:pt>
                <c:pt idx="51">
                  <c:v>42766</c:v>
                </c:pt>
                <c:pt idx="52">
                  <c:v>42794</c:v>
                </c:pt>
                <c:pt idx="53">
                  <c:v>42825</c:v>
                </c:pt>
                <c:pt idx="54">
                  <c:v>42855</c:v>
                </c:pt>
                <c:pt idx="55">
                  <c:v>42886</c:v>
                </c:pt>
                <c:pt idx="57">
                  <c:v>42916</c:v>
                </c:pt>
                <c:pt idx="58">
                  <c:v>42947</c:v>
                </c:pt>
                <c:pt idx="59">
                  <c:v>42978</c:v>
                </c:pt>
                <c:pt idx="60">
                  <c:v>43008</c:v>
                </c:pt>
                <c:pt idx="61">
                  <c:v>43039</c:v>
                </c:pt>
                <c:pt idx="62">
                  <c:v>43069</c:v>
                </c:pt>
                <c:pt idx="63">
                  <c:v>43100</c:v>
                </c:pt>
                <c:pt idx="64">
                  <c:v>43131</c:v>
                </c:pt>
                <c:pt idx="65">
                  <c:v>43159</c:v>
                </c:pt>
                <c:pt idx="66">
                  <c:v>43190</c:v>
                </c:pt>
                <c:pt idx="67">
                  <c:v>43220</c:v>
                </c:pt>
                <c:pt idx="68">
                  <c:v>43251</c:v>
                </c:pt>
                <c:pt idx="69">
                  <c:v>43281</c:v>
                </c:pt>
                <c:pt idx="70">
                  <c:v>43312</c:v>
                </c:pt>
                <c:pt idx="71">
                  <c:v>43343</c:v>
                </c:pt>
                <c:pt idx="72">
                  <c:v>43373</c:v>
                </c:pt>
                <c:pt idx="73">
                  <c:v>43404</c:v>
                </c:pt>
                <c:pt idx="74">
                  <c:v>43434</c:v>
                </c:pt>
                <c:pt idx="75">
                  <c:v>43465</c:v>
                </c:pt>
                <c:pt idx="76">
                  <c:v>43496</c:v>
                </c:pt>
                <c:pt idx="77">
                  <c:v>43524</c:v>
                </c:pt>
                <c:pt idx="78">
                  <c:v>43555</c:v>
                </c:pt>
                <c:pt idx="79">
                  <c:v>43585</c:v>
                </c:pt>
                <c:pt idx="80">
                  <c:v>43616</c:v>
                </c:pt>
                <c:pt idx="81">
                  <c:v>43646</c:v>
                </c:pt>
                <c:pt idx="82">
                  <c:v>43677</c:v>
                </c:pt>
                <c:pt idx="83">
                  <c:v>43708</c:v>
                </c:pt>
                <c:pt idx="84">
                  <c:v>43738</c:v>
                </c:pt>
                <c:pt idx="85">
                  <c:v>43769</c:v>
                </c:pt>
                <c:pt idx="86">
                  <c:v>43799</c:v>
                </c:pt>
                <c:pt idx="87">
                  <c:v>43830</c:v>
                </c:pt>
                <c:pt idx="88">
                  <c:v>43861</c:v>
                </c:pt>
                <c:pt idx="89">
                  <c:v>43890</c:v>
                </c:pt>
                <c:pt idx="90">
                  <c:v>43921</c:v>
                </c:pt>
                <c:pt idx="91">
                  <c:v>43951</c:v>
                </c:pt>
                <c:pt idx="92">
                  <c:v>43982</c:v>
                </c:pt>
                <c:pt idx="93">
                  <c:v>44012</c:v>
                </c:pt>
                <c:pt idx="94">
                  <c:v>44043</c:v>
                </c:pt>
                <c:pt idx="95">
                  <c:v>44074</c:v>
                </c:pt>
                <c:pt idx="96">
                  <c:v>44104</c:v>
                </c:pt>
                <c:pt idx="97">
                  <c:v>44135</c:v>
                </c:pt>
                <c:pt idx="98">
                  <c:v>44165</c:v>
                </c:pt>
                <c:pt idx="99">
                  <c:v>44196</c:v>
                </c:pt>
                <c:pt idx="100">
                  <c:v>44227</c:v>
                </c:pt>
                <c:pt idx="101">
                  <c:v>44255</c:v>
                </c:pt>
                <c:pt idx="102">
                  <c:v>44286</c:v>
                </c:pt>
                <c:pt idx="103">
                  <c:v>44316</c:v>
                </c:pt>
                <c:pt idx="104">
                  <c:v>44347</c:v>
                </c:pt>
                <c:pt idx="105">
                  <c:v>44377</c:v>
                </c:pt>
                <c:pt idx="106">
                  <c:v>44408</c:v>
                </c:pt>
                <c:pt idx="107">
                  <c:v>44439</c:v>
                </c:pt>
                <c:pt idx="108">
                  <c:v>44469</c:v>
                </c:pt>
                <c:pt idx="109">
                  <c:v>44500</c:v>
                </c:pt>
                <c:pt idx="110">
                  <c:v>44530</c:v>
                </c:pt>
                <c:pt idx="111">
                  <c:v>44561</c:v>
                </c:pt>
                <c:pt idx="112">
                  <c:v>44592</c:v>
                </c:pt>
                <c:pt idx="113">
                  <c:v>44620</c:v>
                </c:pt>
                <c:pt idx="114">
                  <c:v>44651</c:v>
                </c:pt>
                <c:pt idx="115">
                  <c:v>44681</c:v>
                </c:pt>
                <c:pt idx="116">
                  <c:v>44712</c:v>
                </c:pt>
                <c:pt idx="117">
                  <c:v>44742</c:v>
                </c:pt>
                <c:pt idx="118">
                  <c:v>44773</c:v>
                </c:pt>
                <c:pt idx="119">
                  <c:v>44804</c:v>
                </c:pt>
                <c:pt idx="120">
                  <c:v>44834</c:v>
                </c:pt>
                <c:pt idx="121">
                  <c:v>44865</c:v>
                </c:pt>
                <c:pt idx="122">
                  <c:v>44895</c:v>
                </c:pt>
                <c:pt idx="123">
                  <c:v>44926</c:v>
                </c:pt>
                <c:pt idx="124">
                  <c:v>44957</c:v>
                </c:pt>
                <c:pt idx="125">
                  <c:v>44985</c:v>
                </c:pt>
                <c:pt idx="126">
                  <c:v>45016</c:v>
                </c:pt>
                <c:pt idx="127">
                  <c:v>45046</c:v>
                </c:pt>
                <c:pt idx="128">
                  <c:v>45077</c:v>
                </c:pt>
                <c:pt idx="129">
                  <c:v>45107</c:v>
                </c:pt>
                <c:pt idx="130">
                  <c:v>45138</c:v>
                </c:pt>
                <c:pt idx="131">
                  <c:v>45169</c:v>
                </c:pt>
                <c:pt idx="132">
                  <c:v>45198</c:v>
                </c:pt>
                <c:pt idx="133">
                  <c:v>45230</c:v>
                </c:pt>
                <c:pt idx="134">
                  <c:v>45260</c:v>
                </c:pt>
                <c:pt idx="135">
                  <c:v>45289</c:v>
                </c:pt>
                <c:pt idx="136">
                  <c:v>45322</c:v>
                </c:pt>
                <c:pt idx="137">
                  <c:v>45351</c:v>
                </c:pt>
                <c:pt idx="138">
                  <c:v>45379</c:v>
                </c:pt>
                <c:pt idx="139">
                  <c:v>45412</c:v>
                </c:pt>
                <c:pt idx="140">
                  <c:v>45443</c:v>
                </c:pt>
                <c:pt idx="141">
                  <c:v>45473</c:v>
                </c:pt>
                <c:pt idx="142">
                  <c:v>45504</c:v>
                </c:pt>
                <c:pt idx="143">
                  <c:v>45535</c:v>
                </c:pt>
                <c:pt idx="144">
                  <c:v>45565</c:v>
                </c:pt>
                <c:pt idx="145">
                  <c:v>45596</c:v>
                </c:pt>
                <c:pt idx="146">
                  <c:v>45626</c:v>
                </c:pt>
                <c:pt idx="147">
                  <c:v>45657</c:v>
                </c:pt>
                <c:pt idx="148">
                  <c:v>45688</c:v>
                </c:pt>
              </c:numCache>
            </c:numRef>
          </c:cat>
          <c:val>
            <c:numRef>
              <c:f>Main!#REF!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6-42E5-824B-64C34CD7D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509488"/>
        <c:axId val="1237511808"/>
        <c:extLst/>
      </c:lineChart>
      <c:dateAx>
        <c:axId val="12375094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sz="1200" kern="1200" baseline="0"/>
            </a:pPr>
            <a:endParaRPr lang="en-US"/>
          </a:p>
        </c:txPr>
        <c:crossAx val="1237511808"/>
        <c:crosses val="autoZero"/>
        <c:auto val="1"/>
        <c:lblOffset val="100"/>
        <c:baseTimeUnit val="months"/>
      </c:dateAx>
      <c:valAx>
        <c:axId val="12375118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237509488"/>
        <c:crosses val="autoZero"/>
        <c:crossBetween val="between"/>
      </c:valAx>
    </c:plotArea>
    <c:legend>
      <c:legendPos val="b"/>
      <c:legendEntry>
        <c:idx val="1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112092</xdr:colOff>
      <xdr:row>154</xdr:row>
      <xdr:rowOff>123127</xdr:rowOff>
    </xdr:from>
    <xdr:to>
      <xdr:col>12</xdr:col>
      <xdr:colOff>1230959</xdr:colOff>
      <xdr:row>185</xdr:row>
      <xdr:rowOff>107288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53"/>
  <sheetViews>
    <sheetView showGridLines="0" zoomScale="70" zoomScaleNormal="70" workbookViewId="0">
      <pane xSplit="2" ySplit="4" topLeftCell="C45" activePane="bottomRight" state="frozen"/>
      <selection pane="topRight" activeCell="C1" sqref="C1"/>
      <selection pane="bottomLeft" activeCell="A5" sqref="A5"/>
      <selection pane="bottomRight" activeCell="W50" sqref="W50"/>
    </sheetView>
  </sheetViews>
  <sheetFormatPr defaultColWidth="11.453125" defaultRowHeight="14.5" x14ac:dyDescent="0.35"/>
  <cols>
    <col min="2" max="2" width="19.453125" customWidth="1"/>
    <col min="4" max="4" width="29.81640625" style="21" bestFit="1" customWidth="1"/>
    <col min="5" max="5" width="11.453125" style="21"/>
    <col min="11" max="11" width="11.453125" style="21" customWidth="1"/>
    <col min="12" max="14" width="11.453125" customWidth="1"/>
    <col min="27" max="27" width="12.90625" customWidth="1"/>
    <col min="28" max="28" width="11.54296875" bestFit="1" customWidth="1"/>
    <col min="30" max="30" width="12.453125" customWidth="1"/>
    <col min="32" max="32" width="11.453125" customWidth="1"/>
    <col min="40" max="40" width="16" customWidth="1"/>
  </cols>
  <sheetData>
    <row r="1" spans="1:11" x14ac:dyDescent="0.35">
      <c r="D1"/>
      <c r="E1"/>
      <c r="K1"/>
    </row>
    <row r="2" spans="1:11" x14ac:dyDescent="0.35">
      <c r="D2"/>
      <c r="E2"/>
      <c r="K2"/>
    </row>
    <row r="3" spans="1:11" x14ac:dyDescent="0.35">
      <c r="D3" s="1" t="s">
        <v>15</v>
      </c>
      <c r="E3"/>
      <c r="K3"/>
    </row>
    <row r="4" spans="1:11" x14ac:dyDescent="0.35">
      <c r="A4" t="s">
        <v>37</v>
      </c>
      <c r="B4" t="s">
        <v>0</v>
      </c>
      <c r="C4" s="1" t="s">
        <v>14</v>
      </c>
      <c r="D4" s="1" t="s">
        <v>47</v>
      </c>
      <c r="E4"/>
      <c r="K4"/>
    </row>
    <row r="5" spans="1:11" x14ac:dyDescent="0.35">
      <c r="A5">
        <v>0</v>
      </c>
      <c r="B5" s="2">
        <v>41274</v>
      </c>
      <c r="C5">
        <v>100.37</v>
      </c>
      <c r="D5">
        <f>C5</f>
        <v>100.37</v>
      </c>
      <c r="E5"/>
      <c r="K5"/>
    </row>
    <row r="6" spans="1:11" x14ac:dyDescent="0.35">
      <c r="A6">
        <v>1</v>
      </c>
      <c r="B6" s="2">
        <v>41305</v>
      </c>
      <c r="C6">
        <v>102.08</v>
      </c>
      <c r="D6">
        <f t="shared" ref="D6:D25" si="0">(C6/C5-1)*D5+D5</f>
        <v>102.07999999999998</v>
      </c>
      <c r="E6"/>
      <c r="K6"/>
    </row>
    <row r="7" spans="1:11" x14ac:dyDescent="0.35">
      <c r="A7">
        <f>A6+1</f>
        <v>2</v>
      </c>
      <c r="B7" s="2">
        <v>41333</v>
      </c>
      <c r="C7">
        <v>102.99</v>
      </c>
      <c r="D7">
        <f t="shared" si="0"/>
        <v>102.98999999999998</v>
      </c>
      <c r="E7"/>
      <c r="K7"/>
    </row>
    <row r="8" spans="1:11" x14ac:dyDescent="0.35">
      <c r="A8">
        <f t="shared" ref="A8:A65" si="1">A7+1</f>
        <v>3</v>
      </c>
      <c r="B8" s="2">
        <v>41362</v>
      </c>
      <c r="C8">
        <v>102.93</v>
      </c>
      <c r="D8">
        <f t="shared" si="0"/>
        <v>102.92999999999999</v>
      </c>
      <c r="E8"/>
      <c r="K8"/>
    </row>
    <row r="9" spans="1:11" x14ac:dyDescent="0.35">
      <c r="A9">
        <f t="shared" si="1"/>
        <v>4</v>
      </c>
      <c r="B9" s="2">
        <v>41394</v>
      </c>
      <c r="C9">
        <v>101.78</v>
      </c>
      <c r="D9">
        <f t="shared" si="0"/>
        <v>101.77999999999999</v>
      </c>
      <c r="E9"/>
      <c r="K9"/>
    </row>
    <row r="10" spans="1:11" x14ac:dyDescent="0.35">
      <c r="A10">
        <f t="shared" si="1"/>
        <v>5</v>
      </c>
      <c r="B10" s="2">
        <v>41425</v>
      </c>
      <c r="C10">
        <v>108.38</v>
      </c>
      <c r="D10">
        <f t="shared" si="0"/>
        <v>108.37999999999998</v>
      </c>
      <c r="E10"/>
      <c r="K10"/>
    </row>
    <row r="11" spans="1:11" x14ac:dyDescent="0.35">
      <c r="A11">
        <f t="shared" si="1"/>
        <v>6</v>
      </c>
      <c r="B11" s="2">
        <v>41453</v>
      </c>
      <c r="C11">
        <v>104.72</v>
      </c>
      <c r="D11">
        <f t="shared" si="0"/>
        <v>104.71999999999998</v>
      </c>
      <c r="E11"/>
      <c r="K11"/>
    </row>
    <row r="12" spans="1:11" x14ac:dyDescent="0.35">
      <c r="A12">
        <f t="shared" si="1"/>
        <v>7</v>
      </c>
      <c r="B12" s="2">
        <v>41486</v>
      </c>
      <c r="C12">
        <v>106.16</v>
      </c>
      <c r="D12">
        <f t="shared" si="0"/>
        <v>106.15999999999998</v>
      </c>
      <c r="E12"/>
      <c r="K12"/>
    </row>
    <row r="13" spans="1:11" ht="26" x14ac:dyDescent="0.6">
      <c r="A13">
        <f t="shared" si="1"/>
        <v>8</v>
      </c>
      <c r="B13" s="2">
        <v>41516</v>
      </c>
      <c r="C13">
        <v>105.97</v>
      </c>
      <c r="D13">
        <f t="shared" si="0"/>
        <v>105.96999999999998</v>
      </c>
      <c r="E13"/>
      <c r="H13" s="4" t="s">
        <v>39</v>
      </c>
      <c r="K13"/>
    </row>
    <row r="14" spans="1:11" ht="21" x14ac:dyDescent="0.5">
      <c r="A14">
        <f t="shared" si="1"/>
        <v>9</v>
      </c>
      <c r="B14" s="2">
        <v>41547</v>
      </c>
      <c r="C14">
        <v>108.54</v>
      </c>
      <c r="D14">
        <f t="shared" si="0"/>
        <v>108.54</v>
      </c>
      <c r="E14"/>
      <c r="H14" s="7">
        <v>2013</v>
      </c>
      <c r="I14" s="20">
        <f t="shared" ref="I14:I20" si="2">U31</f>
        <v>0.1334063963335661</v>
      </c>
      <c r="K14"/>
    </row>
    <row r="15" spans="1:11" ht="21" x14ac:dyDescent="0.5">
      <c r="A15">
        <f t="shared" si="1"/>
        <v>10</v>
      </c>
      <c r="B15" s="2">
        <v>41578</v>
      </c>
      <c r="C15">
        <v>110.42</v>
      </c>
      <c r="D15">
        <f t="shared" si="0"/>
        <v>110.42</v>
      </c>
      <c r="E15"/>
      <c r="H15" s="7">
        <v>2014</v>
      </c>
      <c r="I15" s="20">
        <f t="shared" si="2"/>
        <v>0.11436357243319328</v>
      </c>
      <c r="K15"/>
    </row>
    <row r="16" spans="1:11" ht="21" x14ac:dyDescent="0.5">
      <c r="A16">
        <f t="shared" si="1"/>
        <v>11</v>
      </c>
      <c r="B16" s="2">
        <v>41607</v>
      </c>
      <c r="C16">
        <v>112.63</v>
      </c>
      <c r="D16">
        <f t="shared" si="0"/>
        <v>112.63000000000001</v>
      </c>
      <c r="E16"/>
      <c r="H16" s="7">
        <v>2015</v>
      </c>
      <c r="I16" s="20">
        <f t="shared" si="2"/>
        <v>6.1923167941942081E-2</v>
      </c>
      <c r="K16"/>
    </row>
    <row r="17" spans="1:21" ht="21" x14ac:dyDescent="0.5">
      <c r="A17">
        <f t="shared" si="1"/>
        <v>12</v>
      </c>
      <c r="B17" s="2">
        <v>41639</v>
      </c>
      <c r="C17">
        <v>113.76</v>
      </c>
      <c r="D17">
        <f t="shared" si="0"/>
        <v>113.76000000000003</v>
      </c>
      <c r="E17"/>
      <c r="H17" s="7">
        <v>2016</v>
      </c>
      <c r="I17" s="20">
        <f t="shared" si="2"/>
        <v>0.11357896300698278</v>
      </c>
      <c r="K17"/>
    </row>
    <row r="18" spans="1:21" ht="21" x14ac:dyDescent="0.5">
      <c r="A18">
        <f t="shared" si="1"/>
        <v>13</v>
      </c>
      <c r="B18" s="2">
        <v>41670</v>
      </c>
      <c r="C18">
        <v>113.63</v>
      </c>
      <c r="D18">
        <f t="shared" si="0"/>
        <v>113.63000000000002</v>
      </c>
      <c r="E18"/>
      <c r="H18" s="7">
        <v>2017</v>
      </c>
      <c r="I18" s="20">
        <f t="shared" si="2"/>
        <v>0.12694283236608528</v>
      </c>
      <c r="K18"/>
    </row>
    <row r="19" spans="1:21" ht="21" x14ac:dyDescent="0.5">
      <c r="A19">
        <f t="shared" si="1"/>
        <v>14</v>
      </c>
      <c r="B19" s="2">
        <v>41698</v>
      </c>
      <c r="C19">
        <v>115.35</v>
      </c>
      <c r="D19">
        <f t="shared" si="0"/>
        <v>115.35000000000004</v>
      </c>
      <c r="E19"/>
      <c r="H19" s="7">
        <v>2018</v>
      </c>
      <c r="I19" s="20">
        <f t="shared" si="2"/>
        <v>-0.10204806440156278</v>
      </c>
      <c r="K19"/>
    </row>
    <row r="20" spans="1:21" ht="21" x14ac:dyDescent="0.5">
      <c r="A20">
        <f t="shared" si="1"/>
        <v>15</v>
      </c>
      <c r="B20" s="2">
        <v>41729</v>
      </c>
      <c r="C20">
        <v>115.94</v>
      </c>
      <c r="D20">
        <f t="shared" si="0"/>
        <v>115.94000000000004</v>
      </c>
      <c r="E20"/>
      <c r="H20" s="7">
        <v>2019</v>
      </c>
      <c r="I20" s="20">
        <f t="shared" si="2"/>
        <v>2.2742254449571675E-2</v>
      </c>
      <c r="K20"/>
    </row>
    <row r="21" spans="1:21" ht="21" x14ac:dyDescent="0.5">
      <c r="A21">
        <f t="shared" si="1"/>
        <v>16</v>
      </c>
      <c r="B21" s="2">
        <v>41759</v>
      </c>
      <c r="C21">
        <v>117.03</v>
      </c>
      <c r="D21">
        <f t="shared" si="0"/>
        <v>117.03000000000006</v>
      </c>
      <c r="E21"/>
      <c r="H21" s="7">
        <v>2020</v>
      </c>
      <c r="I21" s="20">
        <v>4.1399999999999999E-2</v>
      </c>
      <c r="K21"/>
    </row>
    <row r="22" spans="1:21" ht="21" x14ac:dyDescent="0.5">
      <c r="A22">
        <f t="shared" si="1"/>
        <v>17</v>
      </c>
      <c r="B22" s="2">
        <v>41789</v>
      </c>
      <c r="C22">
        <v>118.44</v>
      </c>
      <c r="D22">
        <f t="shared" si="0"/>
        <v>118.44000000000005</v>
      </c>
      <c r="E22"/>
      <c r="H22" s="7">
        <v>2021</v>
      </c>
      <c r="I22" s="20">
        <f>$U39</f>
        <v>0.18258340038373455</v>
      </c>
      <c r="K22"/>
    </row>
    <row r="23" spans="1:21" ht="21" x14ac:dyDescent="0.5">
      <c r="A23">
        <f t="shared" si="1"/>
        <v>18</v>
      </c>
      <c r="B23" s="2">
        <v>41820</v>
      </c>
      <c r="C23">
        <v>119.93</v>
      </c>
      <c r="D23">
        <f t="shared" si="0"/>
        <v>119.93000000000008</v>
      </c>
      <c r="E23"/>
      <c r="H23" s="7">
        <v>2022</v>
      </c>
      <c r="I23" s="20">
        <f>$U40</f>
        <v>-6.3118228921337782E-2</v>
      </c>
      <c r="K23"/>
    </row>
    <row r="24" spans="1:21" ht="21" x14ac:dyDescent="0.5">
      <c r="A24">
        <f t="shared" si="1"/>
        <v>19</v>
      </c>
      <c r="B24" s="2">
        <v>41851</v>
      </c>
      <c r="C24">
        <v>124.21</v>
      </c>
      <c r="D24">
        <f t="shared" si="0"/>
        <v>124.21000000000008</v>
      </c>
      <c r="E24"/>
      <c r="H24" s="7">
        <v>2023</v>
      </c>
      <c r="I24" s="20">
        <f>U41</f>
        <v>7.7314116529802801E-2</v>
      </c>
      <c r="K24"/>
    </row>
    <row r="25" spans="1:21" ht="21" x14ac:dyDescent="0.5">
      <c r="A25">
        <f t="shared" si="1"/>
        <v>20</v>
      </c>
      <c r="B25" s="2">
        <v>41880</v>
      </c>
      <c r="C25">
        <v>126.44</v>
      </c>
      <c r="D25">
        <f t="shared" si="0"/>
        <v>126.4400000000001</v>
      </c>
      <c r="E25"/>
      <c r="H25" s="7">
        <v>2024</v>
      </c>
      <c r="I25" s="20">
        <f>U42</f>
        <v>0.11604874254602016</v>
      </c>
      <c r="K25"/>
    </row>
    <row r="26" spans="1:21" ht="21" x14ac:dyDescent="0.5">
      <c r="B26" s="2"/>
      <c r="D26"/>
      <c r="E26"/>
      <c r="H26" s="7">
        <v>2025</v>
      </c>
      <c r="I26" s="20">
        <f>U43</f>
        <v>3.9957255029503536E-3</v>
      </c>
      <c r="K26"/>
    </row>
    <row r="27" spans="1:21" x14ac:dyDescent="0.35">
      <c r="A27">
        <f>A25+1</f>
        <v>21</v>
      </c>
      <c r="B27" s="2">
        <v>41912</v>
      </c>
      <c r="C27">
        <v>126.58</v>
      </c>
      <c r="D27">
        <f>(C27/C25-1)*D25+D25</f>
        <v>126.5800000000001</v>
      </c>
      <c r="E27"/>
      <c r="K27"/>
    </row>
    <row r="28" spans="1:21" ht="26" x14ac:dyDescent="0.6">
      <c r="A28">
        <f t="shared" si="1"/>
        <v>22</v>
      </c>
      <c r="B28" s="2">
        <v>41943</v>
      </c>
      <c r="C28">
        <v>127.43</v>
      </c>
      <c r="D28">
        <f t="shared" ref="D28:D42" si="3">(C28/C27-1)*D27+D27</f>
        <v>127.43000000000012</v>
      </c>
      <c r="E28"/>
      <c r="H28" s="4" t="s">
        <v>16</v>
      </c>
      <c r="K28"/>
    </row>
    <row r="29" spans="1:21" ht="21" x14ac:dyDescent="0.5">
      <c r="A29">
        <f t="shared" si="1"/>
        <v>23</v>
      </c>
      <c r="B29" s="2">
        <v>41971</v>
      </c>
      <c r="C29">
        <v>128.78</v>
      </c>
      <c r="D29">
        <f t="shared" si="3"/>
        <v>128.78000000000011</v>
      </c>
      <c r="E29"/>
      <c r="H29" s="5"/>
      <c r="I29" s="6" t="s">
        <v>1</v>
      </c>
      <c r="J29" s="6" t="s">
        <v>2</v>
      </c>
      <c r="K29" s="6" t="s">
        <v>3</v>
      </c>
      <c r="L29" s="6" t="s">
        <v>4</v>
      </c>
      <c r="M29" s="6" t="s">
        <v>5</v>
      </c>
      <c r="N29" s="6" t="s">
        <v>6</v>
      </c>
      <c r="O29" s="6" t="s">
        <v>7</v>
      </c>
      <c r="P29" s="6" t="s">
        <v>8</v>
      </c>
      <c r="Q29" s="6" t="s">
        <v>9</v>
      </c>
      <c r="R29" s="6" t="s">
        <v>10</v>
      </c>
      <c r="S29" s="6" t="s">
        <v>11</v>
      </c>
      <c r="T29" s="6" t="s">
        <v>12</v>
      </c>
      <c r="U29" s="6" t="s">
        <v>13</v>
      </c>
    </row>
    <row r="30" spans="1:21" ht="21.5" thickBot="1" x14ac:dyDescent="0.55000000000000004">
      <c r="A30">
        <f t="shared" si="1"/>
        <v>24</v>
      </c>
      <c r="B30" s="2">
        <v>42004</v>
      </c>
      <c r="C30">
        <v>126.77</v>
      </c>
      <c r="D30">
        <f t="shared" si="3"/>
        <v>126.77000000000011</v>
      </c>
      <c r="E30"/>
      <c r="H30" s="7">
        <v>2012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>D5</f>
        <v>100.37</v>
      </c>
      <c r="U30" s="6"/>
    </row>
    <row r="31" spans="1:21" ht="21.5" thickBot="1" x14ac:dyDescent="0.55000000000000004">
      <c r="A31">
        <f t="shared" si="1"/>
        <v>25</v>
      </c>
      <c r="B31" s="2">
        <v>42034</v>
      </c>
      <c r="C31">
        <v>130.29</v>
      </c>
      <c r="D31">
        <f t="shared" si="3"/>
        <v>130.29000000000011</v>
      </c>
      <c r="E31"/>
      <c r="H31" s="7">
        <v>2013</v>
      </c>
      <c r="I31" s="8">
        <v>102.07999999999998</v>
      </c>
      <c r="J31" s="8">
        <v>102.98999999999998</v>
      </c>
      <c r="K31" s="8">
        <v>102.92999999999999</v>
      </c>
      <c r="L31" s="8">
        <v>101.77999999999999</v>
      </c>
      <c r="M31" s="8">
        <v>108.37999999999998</v>
      </c>
      <c r="N31" s="73">
        <v>104.71999999999998</v>
      </c>
      <c r="O31" s="8">
        <v>106.15999999999998</v>
      </c>
      <c r="P31" s="8">
        <v>105.96999999999998</v>
      </c>
      <c r="Q31" s="8">
        <v>108.54</v>
      </c>
      <c r="R31" s="8">
        <v>110.42</v>
      </c>
      <c r="S31" s="8">
        <v>112.63000000000001</v>
      </c>
      <c r="T31" s="73">
        <v>113.76000000000003</v>
      </c>
      <c r="U31" s="9">
        <f t="shared" ref="U31:U36" si="4">T31/T30-1</f>
        <v>0.1334063963335661</v>
      </c>
    </row>
    <row r="32" spans="1:21" ht="21.5" thickBot="1" x14ac:dyDescent="0.55000000000000004">
      <c r="A32">
        <f t="shared" si="1"/>
        <v>26</v>
      </c>
      <c r="B32" s="2">
        <v>42062</v>
      </c>
      <c r="C32">
        <v>133.04</v>
      </c>
      <c r="D32">
        <f t="shared" si="3"/>
        <v>133.04000000000011</v>
      </c>
      <c r="E32"/>
      <c r="H32" s="7">
        <v>2014</v>
      </c>
      <c r="I32" s="8">
        <v>113.63000000000002</v>
      </c>
      <c r="J32" s="8">
        <v>115.35000000000004</v>
      </c>
      <c r="K32" s="8">
        <v>115.94000000000004</v>
      </c>
      <c r="L32" s="8">
        <v>117.03000000000006</v>
      </c>
      <c r="M32" s="8">
        <v>118.44000000000005</v>
      </c>
      <c r="N32" s="73">
        <v>119.93000000000008</v>
      </c>
      <c r="O32" s="8">
        <v>124.21000000000008</v>
      </c>
      <c r="P32" s="8">
        <v>126.4400000000001</v>
      </c>
      <c r="Q32" s="8">
        <v>126.5800000000001</v>
      </c>
      <c r="R32" s="8">
        <v>127.43000000000012</v>
      </c>
      <c r="S32" s="8">
        <v>128.78000000000011</v>
      </c>
      <c r="T32" s="73">
        <v>126.77000000000011</v>
      </c>
      <c r="U32" s="9">
        <f t="shared" si="4"/>
        <v>0.11436357243319328</v>
      </c>
    </row>
    <row r="33" spans="1:21" ht="21.5" thickBot="1" x14ac:dyDescent="0.55000000000000004">
      <c r="A33">
        <f t="shared" si="1"/>
        <v>27</v>
      </c>
      <c r="B33" s="2">
        <v>42094</v>
      </c>
      <c r="C33">
        <v>134.56</v>
      </c>
      <c r="D33">
        <f t="shared" si="3"/>
        <v>134.56000000000012</v>
      </c>
      <c r="E33"/>
      <c r="H33" s="7">
        <v>2015</v>
      </c>
      <c r="I33" s="8">
        <v>130.29000000000011</v>
      </c>
      <c r="J33" s="8">
        <v>133.04000000000011</v>
      </c>
      <c r="K33" s="8">
        <v>134.56000000000012</v>
      </c>
      <c r="L33" s="8">
        <v>143.2600000000001</v>
      </c>
      <c r="M33" s="8">
        <v>148.86000000000013</v>
      </c>
      <c r="N33" s="73">
        <v>146.5100000000001</v>
      </c>
      <c r="O33" s="8">
        <v>139.06000000000012</v>
      </c>
      <c r="P33" s="8">
        <v>129.02000000000012</v>
      </c>
      <c r="Q33" s="8">
        <v>129.66000000000011</v>
      </c>
      <c r="R33" s="8">
        <v>133.77000000000012</v>
      </c>
      <c r="S33" s="8">
        <v>133.7600000000001</v>
      </c>
      <c r="T33" s="8">
        <v>134.62000000000012</v>
      </c>
      <c r="U33" s="9">
        <f t="shared" si="4"/>
        <v>6.1923167941942081E-2</v>
      </c>
    </row>
    <row r="34" spans="1:21" ht="21.5" thickBot="1" x14ac:dyDescent="0.55000000000000004">
      <c r="A34">
        <f t="shared" si="1"/>
        <v>28</v>
      </c>
      <c r="B34" s="2">
        <v>42124</v>
      </c>
      <c r="C34">
        <v>143.26</v>
      </c>
      <c r="D34">
        <f t="shared" si="3"/>
        <v>143.2600000000001</v>
      </c>
      <c r="E34"/>
      <c r="H34" s="7">
        <v>2016</v>
      </c>
      <c r="I34" s="8">
        <v>125.7700000000001</v>
      </c>
      <c r="J34" s="8">
        <v>124.85000000000009</v>
      </c>
      <c r="K34" s="8">
        <v>131.7600000000001</v>
      </c>
      <c r="L34" s="8">
        <v>132.85000000000011</v>
      </c>
      <c r="M34" s="8">
        <v>131.9500000000001</v>
      </c>
      <c r="N34" s="8">
        <v>131.62000000000012</v>
      </c>
      <c r="O34" s="8">
        <v>134.29000000000011</v>
      </c>
      <c r="P34" s="8">
        <v>139.96000000000012</v>
      </c>
      <c r="Q34" s="8">
        <v>143.79000000000011</v>
      </c>
      <c r="R34" s="8">
        <v>147.2000000000001</v>
      </c>
      <c r="S34" s="8">
        <v>149.56000000000014</v>
      </c>
      <c r="T34" s="73">
        <v>149.91000000000014</v>
      </c>
      <c r="U34" s="9">
        <f t="shared" si="4"/>
        <v>0.11357896300698278</v>
      </c>
    </row>
    <row r="35" spans="1:21" ht="21.5" thickBot="1" x14ac:dyDescent="0.55000000000000004">
      <c r="A35">
        <f t="shared" si="1"/>
        <v>29</v>
      </c>
      <c r="B35" s="2">
        <v>42153</v>
      </c>
      <c r="C35">
        <v>148.86000000000001</v>
      </c>
      <c r="D35">
        <f t="shared" si="3"/>
        <v>148.86000000000013</v>
      </c>
      <c r="E35"/>
      <c r="H35" s="7">
        <v>2017</v>
      </c>
      <c r="I35" s="8">
        <v>152.26000000000013</v>
      </c>
      <c r="J35" s="8">
        <v>157.09</v>
      </c>
      <c r="K35" s="12">
        <v>159.80000000000001</v>
      </c>
      <c r="L35" s="8">
        <v>161.08000000000001</v>
      </c>
      <c r="M35" s="12">
        <f>D60</f>
        <v>161.95000000000016</v>
      </c>
      <c r="N35" s="74">
        <f>C62</f>
        <v>162.71</v>
      </c>
      <c r="O35" s="12">
        <f>C63</f>
        <v>163.89</v>
      </c>
      <c r="P35" s="8">
        <f>C64</f>
        <v>164.85</v>
      </c>
      <c r="Q35" s="8">
        <f>C65</f>
        <v>165.88</v>
      </c>
      <c r="R35" s="8">
        <f>C66</f>
        <v>169.53</v>
      </c>
      <c r="S35" s="8">
        <f>C67</f>
        <v>168.88</v>
      </c>
      <c r="T35" s="73">
        <f>C68</f>
        <v>168.94</v>
      </c>
      <c r="U35" s="9">
        <f t="shared" si="4"/>
        <v>0.12694283236608528</v>
      </c>
    </row>
    <row r="36" spans="1:21" ht="21" x14ac:dyDescent="0.5">
      <c r="A36">
        <f t="shared" si="1"/>
        <v>30</v>
      </c>
      <c r="B36" s="2">
        <v>42185</v>
      </c>
      <c r="C36">
        <v>146.51</v>
      </c>
      <c r="D36">
        <f t="shared" si="3"/>
        <v>146.5100000000001</v>
      </c>
      <c r="E36"/>
      <c r="H36" s="7">
        <v>2018</v>
      </c>
      <c r="I36" s="8">
        <f>C69</f>
        <v>174.24</v>
      </c>
      <c r="J36" s="8">
        <f>C70</f>
        <v>170.61</v>
      </c>
      <c r="K36" s="12">
        <f>C71</f>
        <v>167.48</v>
      </c>
      <c r="L36" s="8">
        <f>C72</f>
        <v>169.77</v>
      </c>
      <c r="M36" s="12">
        <f>C73</f>
        <v>172.5</v>
      </c>
      <c r="N36" s="12">
        <f>C74</f>
        <v>168.05</v>
      </c>
      <c r="O36" s="12">
        <f>C75</f>
        <v>166.1</v>
      </c>
      <c r="P36" s="12">
        <f>C76</f>
        <v>164.54</v>
      </c>
      <c r="Q36" s="12">
        <f>C77</f>
        <v>162.47999999999999</v>
      </c>
      <c r="R36" s="12">
        <f>C78</f>
        <v>149.97999999999999</v>
      </c>
      <c r="S36" s="12">
        <f>C79</f>
        <v>153.69999999999999</v>
      </c>
      <c r="T36" s="12">
        <f>C80</f>
        <v>151.69999999999999</v>
      </c>
      <c r="U36" s="9">
        <f t="shared" si="4"/>
        <v>-0.10204806440156278</v>
      </c>
    </row>
    <row r="37" spans="1:21" ht="21" x14ac:dyDescent="0.5">
      <c r="A37">
        <f t="shared" si="1"/>
        <v>31</v>
      </c>
      <c r="B37" s="2">
        <v>42216</v>
      </c>
      <c r="C37">
        <v>139.06</v>
      </c>
      <c r="D37">
        <f t="shared" si="3"/>
        <v>139.06000000000012</v>
      </c>
      <c r="E37"/>
      <c r="H37" s="7">
        <v>2019</v>
      </c>
      <c r="I37" s="12">
        <f>C81</f>
        <v>157.77000000000001</v>
      </c>
      <c r="J37" s="12">
        <f>C82</f>
        <v>161.16</v>
      </c>
      <c r="K37" s="12">
        <f>C83</f>
        <v>162.22</v>
      </c>
      <c r="L37" s="12">
        <f>C84</f>
        <v>163.86</v>
      </c>
      <c r="M37" s="12">
        <f>C85</f>
        <v>157.51</v>
      </c>
      <c r="N37" s="12">
        <f>C86</f>
        <v>159.1</v>
      </c>
      <c r="O37" s="12">
        <f>C87</f>
        <v>158.72999999999999</v>
      </c>
      <c r="P37" s="12">
        <f>C88</f>
        <v>149.9</v>
      </c>
      <c r="Q37" s="12">
        <f>C89</f>
        <v>150.57</v>
      </c>
      <c r="R37" s="12">
        <f>C90</f>
        <v>151.02000000000001</v>
      </c>
      <c r="S37" s="12">
        <f>C91</f>
        <v>151.54</v>
      </c>
      <c r="T37" s="12">
        <f>C92</f>
        <v>155.15</v>
      </c>
      <c r="U37" s="9">
        <f>T37/T36-1</f>
        <v>2.2742254449571675E-2</v>
      </c>
    </row>
    <row r="38" spans="1:21" ht="21.5" thickBot="1" x14ac:dyDescent="0.55000000000000004">
      <c r="A38">
        <f t="shared" si="1"/>
        <v>32</v>
      </c>
      <c r="B38" s="2">
        <v>42247</v>
      </c>
      <c r="C38">
        <v>129.02000000000001</v>
      </c>
      <c r="D38">
        <f t="shared" si="3"/>
        <v>129.02000000000012</v>
      </c>
      <c r="E38"/>
      <c r="H38" s="7">
        <v>2020</v>
      </c>
      <c r="I38" s="12">
        <f>C93</f>
        <v>148.43</v>
      </c>
      <c r="J38" s="12">
        <f>C94</f>
        <v>144.31</v>
      </c>
      <c r="K38" s="12">
        <f>C95</f>
        <v>123.98</v>
      </c>
      <c r="L38" s="12">
        <f>C96</f>
        <v>133.88</v>
      </c>
      <c r="M38" s="12">
        <f>C97</f>
        <v>133.63999999999999</v>
      </c>
      <c r="N38" s="12">
        <f>C98</f>
        <v>135.63999999999999</v>
      </c>
      <c r="O38" s="12">
        <f>C99</f>
        <v>137.66999999999999</v>
      </c>
      <c r="P38" s="12">
        <f>C100</f>
        <v>141.22999999999999</v>
      </c>
      <c r="Q38" s="12">
        <f>C101</f>
        <v>140.93</v>
      </c>
      <c r="R38" s="12">
        <f>C102</f>
        <v>142.94</v>
      </c>
      <c r="S38" s="12">
        <f>C103</f>
        <v>155.51</v>
      </c>
      <c r="T38" s="12">
        <f>C104</f>
        <v>161.57</v>
      </c>
      <c r="U38" s="9">
        <f>T38/T37-1</f>
        <v>4.1379310344827447E-2</v>
      </c>
    </row>
    <row r="39" spans="1:21" ht="21.5" thickBot="1" x14ac:dyDescent="0.55000000000000004">
      <c r="A39">
        <f t="shared" si="1"/>
        <v>33</v>
      </c>
      <c r="B39" s="2">
        <v>42277</v>
      </c>
      <c r="C39">
        <v>129.66</v>
      </c>
      <c r="D39">
        <f t="shared" si="3"/>
        <v>129.66000000000011</v>
      </c>
      <c r="E39"/>
      <c r="H39" s="7">
        <v>2021</v>
      </c>
      <c r="I39" s="12">
        <f>C105</f>
        <v>163.78</v>
      </c>
      <c r="J39" s="12">
        <f>C106</f>
        <v>172.75</v>
      </c>
      <c r="K39" s="12">
        <f>C107</f>
        <v>178.35</v>
      </c>
      <c r="L39" s="12">
        <f>C108</f>
        <v>186.47</v>
      </c>
      <c r="M39" s="12">
        <f>C109</f>
        <v>187.15</v>
      </c>
      <c r="N39" s="74">
        <f>C110</f>
        <v>191.5</v>
      </c>
      <c r="O39" s="12">
        <f>C111</f>
        <v>186.95</v>
      </c>
      <c r="P39" s="12">
        <f>C112</f>
        <v>189.25</v>
      </c>
      <c r="Q39" s="12">
        <f>C113</f>
        <v>190.99</v>
      </c>
      <c r="R39" s="12">
        <f>C114</f>
        <v>190.37</v>
      </c>
      <c r="S39" s="12">
        <f>C115</f>
        <v>186.23</v>
      </c>
      <c r="T39" s="12">
        <f>C116</f>
        <v>191.07</v>
      </c>
      <c r="U39" s="9">
        <f>T39/T38-1</f>
        <v>0.18258340038373455</v>
      </c>
    </row>
    <row r="40" spans="1:21" ht="21.5" thickBot="1" x14ac:dyDescent="0.55000000000000004">
      <c r="A40">
        <f t="shared" si="1"/>
        <v>34</v>
      </c>
      <c r="B40" s="2">
        <v>42307</v>
      </c>
      <c r="C40">
        <v>133.77000000000001</v>
      </c>
      <c r="D40">
        <f t="shared" si="3"/>
        <v>133.77000000000012</v>
      </c>
      <c r="E40"/>
      <c r="H40" s="7">
        <v>2022</v>
      </c>
      <c r="I40" s="12">
        <f>C117</f>
        <v>188.1</v>
      </c>
      <c r="J40" s="12">
        <f>C118</f>
        <v>191.93</v>
      </c>
      <c r="K40" s="12">
        <f>C119</f>
        <v>192.32</v>
      </c>
      <c r="L40" s="12">
        <f>C120</f>
        <v>190.79</v>
      </c>
      <c r="M40" s="12">
        <f>C121</f>
        <v>190.65</v>
      </c>
      <c r="N40" s="12">
        <f>C122</f>
        <v>183.32</v>
      </c>
      <c r="O40" s="12">
        <f>C123</f>
        <v>182.88</v>
      </c>
      <c r="P40" s="12">
        <f>C124</f>
        <v>185.36</v>
      </c>
      <c r="Q40" s="12">
        <f>C125</f>
        <v>172.87</v>
      </c>
      <c r="R40" s="12">
        <f>C126</f>
        <v>168.55</v>
      </c>
      <c r="S40" s="12">
        <f>C127</f>
        <v>178.16</v>
      </c>
      <c r="T40" s="12">
        <f>C128</f>
        <v>179.01</v>
      </c>
      <c r="U40" s="9">
        <f>T40/$T$39-1</f>
        <v>-6.3118228921337782E-2</v>
      </c>
    </row>
    <row r="41" spans="1:21" ht="21.5" thickBot="1" x14ac:dyDescent="0.55000000000000004">
      <c r="A41">
        <f t="shared" si="1"/>
        <v>35</v>
      </c>
      <c r="B41" s="2">
        <v>42338</v>
      </c>
      <c r="C41">
        <v>133.76</v>
      </c>
      <c r="D41">
        <f t="shared" si="3"/>
        <v>133.7600000000001</v>
      </c>
      <c r="E41"/>
      <c r="H41" s="7">
        <v>2023</v>
      </c>
      <c r="I41" s="12">
        <f>C129</f>
        <v>185.55</v>
      </c>
      <c r="J41" s="12">
        <f>C130</f>
        <v>185.19</v>
      </c>
      <c r="K41" s="12">
        <f>C131</f>
        <v>184.85</v>
      </c>
      <c r="L41" s="12">
        <f>C132</f>
        <v>188.56</v>
      </c>
      <c r="M41" s="12">
        <f>C133</f>
        <v>185.62</v>
      </c>
      <c r="N41" s="12">
        <f>C134</f>
        <v>189.97</v>
      </c>
      <c r="O41" s="12">
        <f>C135</f>
        <v>193.16</v>
      </c>
      <c r="P41" s="12">
        <f>C136</f>
        <v>189.32</v>
      </c>
      <c r="Q41" s="12">
        <f>C137</f>
        <v>189.63</v>
      </c>
      <c r="R41" s="12">
        <f>C138</f>
        <v>184.04</v>
      </c>
      <c r="S41" s="12">
        <f>C139</f>
        <v>188.94</v>
      </c>
      <c r="T41" s="74">
        <f>C140</f>
        <v>192.85</v>
      </c>
      <c r="U41" s="9">
        <f>T41/$T$40-1</f>
        <v>7.7314116529802801E-2</v>
      </c>
    </row>
    <row r="42" spans="1:21" ht="21.5" thickBot="1" x14ac:dyDescent="0.55000000000000004">
      <c r="A42">
        <f t="shared" si="1"/>
        <v>36</v>
      </c>
      <c r="B42" s="2">
        <v>42369</v>
      </c>
      <c r="C42">
        <v>134.62</v>
      </c>
      <c r="D42">
        <f t="shared" si="3"/>
        <v>134.62000000000012</v>
      </c>
      <c r="E42"/>
      <c r="H42" s="7">
        <v>2024</v>
      </c>
      <c r="I42" s="12">
        <f>C141</f>
        <v>193.35</v>
      </c>
      <c r="J42" s="12">
        <f>C142</f>
        <v>197.76</v>
      </c>
      <c r="K42" s="12">
        <f>C143</f>
        <v>201.63</v>
      </c>
      <c r="L42" s="12">
        <f>C144</f>
        <v>203.53</v>
      </c>
      <c r="M42" s="12">
        <f>C145</f>
        <v>207.64</v>
      </c>
      <c r="N42" s="74">
        <f>C146</f>
        <v>208.31</v>
      </c>
      <c r="O42" s="12">
        <f>C147</f>
        <v>208.71</v>
      </c>
      <c r="P42" s="12">
        <f>C148</f>
        <v>208.53</v>
      </c>
      <c r="Q42" s="12">
        <f>C149</f>
        <v>213.21</v>
      </c>
      <c r="R42" s="12">
        <f>C150</f>
        <v>211.15</v>
      </c>
      <c r="S42" s="12">
        <f>C151</f>
        <v>212.46</v>
      </c>
      <c r="T42" s="74">
        <f>C152</f>
        <v>215.23</v>
      </c>
      <c r="U42" s="9">
        <f>T42/$T$41-1</f>
        <v>0.11604874254602016</v>
      </c>
    </row>
    <row r="43" spans="1:21" ht="21" x14ac:dyDescent="0.5">
      <c r="B43" s="2"/>
      <c r="D43"/>
      <c r="E43"/>
      <c r="H43" s="7">
        <v>2025</v>
      </c>
      <c r="I43" s="12">
        <f>C153</f>
        <v>216.09</v>
      </c>
      <c r="J43" s="12"/>
      <c r="K43" s="12"/>
      <c r="L43" s="12"/>
      <c r="M43" s="12"/>
      <c r="N43" s="75"/>
      <c r="O43" s="12"/>
      <c r="P43" s="12"/>
      <c r="Q43" s="12"/>
      <c r="R43" s="12"/>
      <c r="S43" s="12"/>
      <c r="T43" s="12"/>
      <c r="U43" s="9">
        <f>I43/$T$42-1</f>
        <v>3.9957255029503536E-3</v>
      </c>
    </row>
    <row r="44" spans="1:21" ht="21" x14ac:dyDescent="0.5">
      <c r="A44">
        <f>A42+1</f>
        <v>37</v>
      </c>
      <c r="B44" s="2">
        <v>42398</v>
      </c>
      <c r="C44">
        <v>125.77</v>
      </c>
      <c r="D44">
        <f>(C44/C42-1)*D42+D42</f>
        <v>125.7700000000001</v>
      </c>
      <c r="E4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35">
      <c r="A45">
        <f t="shared" si="1"/>
        <v>38</v>
      </c>
      <c r="B45" s="2">
        <v>42429</v>
      </c>
      <c r="C45">
        <v>124.85</v>
      </c>
      <c r="D45">
        <f t="shared" ref="D45:D60" si="5">(C45/C44-1)*D44+D44</f>
        <v>124.85000000000009</v>
      </c>
      <c r="E45"/>
      <c r="K45"/>
    </row>
    <row r="46" spans="1:21" ht="26" x14ac:dyDescent="0.6">
      <c r="A46">
        <f t="shared" si="1"/>
        <v>39</v>
      </c>
      <c r="B46" s="2">
        <v>42460</v>
      </c>
      <c r="C46">
        <v>131.76</v>
      </c>
      <c r="D46">
        <f t="shared" si="5"/>
        <v>131.7600000000001</v>
      </c>
      <c r="E46"/>
      <c r="H46" s="4" t="s">
        <v>17</v>
      </c>
      <c r="K46"/>
    </row>
    <row r="47" spans="1:21" ht="21" x14ac:dyDescent="0.5">
      <c r="A47">
        <f t="shared" si="1"/>
        <v>40</v>
      </c>
      <c r="B47" s="2">
        <v>42489</v>
      </c>
      <c r="C47">
        <v>132.85</v>
      </c>
      <c r="D47">
        <f t="shared" si="5"/>
        <v>132.85000000000011</v>
      </c>
      <c r="E47"/>
      <c r="H47" s="5"/>
      <c r="I47" s="6" t="s">
        <v>1</v>
      </c>
      <c r="J47" s="6" t="s">
        <v>2</v>
      </c>
      <c r="K47" s="6" t="s">
        <v>3</v>
      </c>
      <c r="L47" s="6" t="s">
        <v>4</v>
      </c>
      <c r="M47" s="6" t="s">
        <v>5</v>
      </c>
      <c r="N47" s="6" t="s">
        <v>6</v>
      </c>
      <c r="O47" s="6" t="s">
        <v>7</v>
      </c>
      <c r="P47" s="6" t="s">
        <v>8</v>
      </c>
      <c r="Q47" s="6" t="s">
        <v>9</v>
      </c>
      <c r="R47" s="6" t="s">
        <v>10</v>
      </c>
      <c r="S47" s="6" t="s">
        <v>11</v>
      </c>
      <c r="T47" s="6" t="s">
        <v>12</v>
      </c>
      <c r="U47" s="6" t="s">
        <v>13</v>
      </c>
    </row>
    <row r="48" spans="1:21" ht="21" x14ac:dyDescent="0.5">
      <c r="A48">
        <f t="shared" si="1"/>
        <v>41</v>
      </c>
      <c r="B48" s="2">
        <v>42521</v>
      </c>
      <c r="C48">
        <v>131.94999999999999</v>
      </c>
      <c r="D48">
        <f t="shared" si="5"/>
        <v>131.9500000000001</v>
      </c>
      <c r="E48"/>
      <c r="H48" s="7">
        <v>2012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6"/>
    </row>
    <row r="49" spans="1:21" ht="21" x14ac:dyDescent="0.5">
      <c r="A49">
        <f t="shared" si="1"/>
        <v>42</v>
      </c>
      <c r="B49" s="2">
        <v>42551</v>
      </c>
      <c r="C49">
        <v>131.62</v>
      </c>
      <c r="D49">
        <f t="shared" si="5"/>
        <v>131.62000000000012</v>
      </c>
      <c r="E49"/>
      <c r="H49" s="7">
        <v>2013</v>
      </c>
      <c r="I49" s="10">
        <f>I31/T30-1</f>
        <v>1.7036963236026548E-2</v>
      </c>
      <c r="J49" s="10">
        <f>J31/I31-1</f>
        <v>8.9145768025078453E-3</v>
      </c>
      <c r="K49" s="10">
        <f t="shared" ref="K49:T49" si="6">K31/J31-1</f>
        <v>-5.825808330904847E-4</v>
      </c>
      <c r="L49" s="10">
        <f t="shared" si="6"/>
        <v>-1.1172641601088218E-2</v>
      </c>
      <c r="M49" s="10">
        <f t="shared" si="6"/>
        <v>6.4845745726075821E-2</v>
      </c>
      <c r="N49" s="10">
        <f t="shared" si="6"/>
        <v>-3.3770068278280108E-2</v>
      </c>
      <c r="O49" s="10">
        <f t="shared" si="6"/>
        <v>1.3750954927425507E-2</v>
      </c>
      <c r="P49" s="10">
        <f t="shared" si="6"/>
        <v>-1.7897513187641323E-3</v>
      </c>
      <c r="Q49" s="10">
        <f t="shared" si="6"/>
        <v>2.425214683400978E-2</v>
      </c>
      <c r="R49" s="10">
        <f t="shared" si="6"/>
        <v>1.7320803390455053E-2</v>
      </c>
      <c r="S49" s="10">
        <f t="shared" si="6"/>
        <v>2.0014490128599904E-2</v>
      </c>
      <c r="T49" s="10">
        <f t="shared" si="6"/>
        <v>1.0032850927816916E-2</v>
      </c>
      <c r="U49" s="9">
        <f t="shared" ref="U49:U61" si="7">U31</f>
        <v>0.1334063963335661</v>
      </c>
    </row>
    <row r="50" spans="1:21" ht="21" x14ac:dyDescent="0.5">
      <c r="A50">
        <f t="shared" si="1"/>
        <v>43</v>
      </c>
      <c r="B50" s="2">
        <v>42580</v>
      </c>
      <c r="C50">
        <v>134.29</v>
      </c>
      <c r="D50">
        <f t="shared" si="5"/>
        <v>134.29000000000011</v>
      </c>
      <c r="E50"/>
      <c r="H50" s="7">
        <v>2014</v>
      </c>
      <c r="I50" s="10">
        <f>I32/T31-1</f>
        <v>-1.1427566807314937E-3</v>
      </c>
      <c r="J50" s="10">
        <f>J32/I32-1</f>
        <v>1.5136847663469233E-2</v>
      </c>
      <c r="K50" s="10">
        <f t="shared" ref="K50:T50" si="8">K32/J32-1</f>
        <v>5.1148677936714293E-3</v>
      </c>
      <c r="L50" s="10">
        <f t="shared" si="8"/>
        <v>9.4014145247542924E-3</v>
      </c>
      <c r="M50" s="10">
        <f t="shared" si="8"/>
        <v>1.2048192771084265E-2</v>
      </c>
      <c r="N50" s="10">
        <f t="shared" si="8"/>
        <v>1.2580209388720176E-2</v>
      </c>
      <c r="O50" s="10">
        <f t="shared" si="8"/>
        <v>3.5687484365880096E-2</v>
      </c>
      <c r="P50" s="10">
        <f t="shared" si="8"/>
        <v>1.795346590451663E-2</v>
      </c>
      <c r="Q50" s="10">
        <f t="shared" si="8"/>
        <v>1.1072445428661482E-3</v>
      </c>
      <c r="R50" s="10">
        <f t="shared" si="8"/>
        <v>6.7151208721758504E-3</v>
      </c>
      <c r="S50" s="10">
        <f t="shared" si="8"/>
        <v>1.0594051636192425E-2</v>
      </c>
      <c r="T50" s="10">
        <f t="shared" si="8"/>
        <v>-1.560801366671849E-2</v>
      </c>
      <c r="U50" s="9">
        <f t="shared" si="7"/>
        <v>0.11436357243319328</v>
      </c>
    </row>
    <row r="51" spans="1:21" ht="21" x14ac:dyDescent="0.5">
      <c r="A51">
        <f t="shared" si="1"/>
        <v>44</v>
      </c>
      <c r="B51" s="2">
        <v>42613</v>
      </c>
      <c r="C51">
        <v>139.96</v>
      </c>
      <c r="D51">
        <f t="shared" si="5"/>
        <v>139.96000000000012</v>
      </c>
      <c r="E51"/>
      <c r="H51" s="7">
        <v>2015</v>
      </c>
      <c r="I51" s="10">
        <f>I33/T32-1</f>
        <v>2.7766821803265618E-2</v>
      </c>
      <c r="J51" s="10">
        <f>J33/I33-1</f>
        <v>2.1106761838974641E-2</v>
      </c>
      <c r="K51" s="10">
        <f t="shared" ref="K51:T51" si="9">K33/J33-1</f>
        <v>1.1425135297654876E-2</v>
      </c>
      <c r="L51" s="10">
        <f t="shared" si="9"/>
        <v>6.4655172413792927E-2</v>
      </c>
      <c r="M51" s="10">
        <f t="shared" si="9"/>
        <v>3.9089766857462127E-2</v>
      </c>
      <c r="N51" s="10">
        <f t="shared" si="9"/>
        <v>-1.5786645169958535E-2</v>
      </c>
      <c r="O51" s="10">
        <f t="shared" si="9"/>
        <v>-5.0849771346665684E-2</v>
      </c>
      <c r="P51" s="10">
        <f t="shared" si="9"/>
        <v>-7.2199050769451878E-2</v>
      </c>
      <c r="Q51" s="10">
        <f t="shared" si="9"/>
        <v>4.960471244768172E-3</v>
      </c>
      <c r="R51" s="10">
        <f t="shared" si="9"/>
        <v>3.1698287829708516E-2</v>
      </c>
      <c r="S51" s="10">
        <f t="shared" si="9"/>
        <v>-7.4755176796115208E-5</v>
      </c>
      <c r="T51" s="10">
        <f t="shared" si="9"/>
        <v>6.4294258373207569E-3</v>
      </c>
      <c r="U51" s="9">
        <f t="shared" si="7"/>
        <v>6.1923167941942081E-2</v>
      </c>
    </row>
    <row r="52" spans="1:21" ht="21" x14ac:dyDescent="0.5">
      <c r="A52">
        <f t="shared" si="1"/>
        <v>45</v>
      </c>
      <c r="B52" s="2">
        <v>42643</v>
      </c>
      <c r="C52">
        <v>143.79</v>
      </c>
      <c r="D52">
        <f t="shared" si="5"/>
        <v>143.79000000000011</v>
      </c>
      <c r="E52"/>
      <c r="H52" s="7">
        <v>2016</v>
      </c>
      <c r="I52" s="10">
        <f>I34/T33-1</f>
        <v>-6.5740603179319623E-2</v>
      </c>
      <c r="J52" s="10">
        <f>J34/I34-1</f>
        <v>-7.3149399697861606E-3</v>
      </c>
      <c r="K52" s="10">
        <f t="shared" ref="K52:T52" si="10">K34/J34-1</f>
        <v>5.534641569883858E-2</v>
      </c>
      <c r="L52" s="10">
        <f t="shared" si="10"/>
        <v>8.2726168791742438E-3</v>
      </c>
      <c r="M52" s="10">
        <f t="shared" si="10"/>
        <v>-6.7745577719232619E-3</v>
      </c>
      <c r="N52" s="10">
        <f t="shared" si="10"/>
        <v>-2.5009473285334538E-3</v>
      </c>
      <c r="O52" s="10">
        <f t="shared" si="10"/>
        <v>2.0285670870688222E-2</v>
      </c>
      <c r="P52" s="10">
        <f t="shared" si="10"/>
        <v>4.222205674286994E-2</v>
      </c>
      <c r="Q52" s="10">
        <f t="shared" si="10"/>
        <v>2.736496141754774E-2</v>
      </c>
      <c r="R52" s="10">
        <f t="shared" si="10"/>
        <v>2.3715140134918933E-2</v>
      </c>
      <c r="S52" s="10">
        <f t="shared" si="10"/>
        <v>1.6032608695652373E-2</v>
      </c>
      <c r="T52" s="10">
        <f t="shared" si="10"/>
        <v>2.3401979138806261E-3</v>
      </c>
      <c r="U52" s="9">
        <f t="shared" si="7"/>
        <v>0.11357896300698278</v>
      </c>
    </row>
    <row r="53" spans="1:21" ht="21" x14ac:dyDescent="0.5">
      <c r="A53">
        <f t="shared" si="1"/>
        <v>46</v>
      </c>
      <c r="B53" s="2">
        <v>42674</v>
      </c>
      <c r="C53">
        <v>147.19999999999999</v>
      </c>
      <c r="D53" s="11">
        <f t="shared" si="5"/>
        <v>147.2000000000001</v>
      </c>
      <c r="E53"/>
      <c r="H53" s="7">
        <v>2017</v>
      </c>
      <c r="I53" s="10">
        <f>I35/T34-1</f>
        <v>1.5676072310052636E-2</v>
      </c>
      <c r="J53" s="10">
        <f>J35/I35-1</f>
        <v>3.1722054380663778E-2</v>
      </c>
      <c r="K53" s="10">
        <f t="shared" ref="K53:R53" si="11">K35/J35-1</f>
        <v>1.7251257241072127E-2</v>
      </c>
      <c r="L53" s="10">
        <f t="shared" si="11"/>
        <v>8.0100125156445934E-3</v>
      </c>
      <c r="M53" s="10">
        <f t="shared" si="11"/>
        <v>5.4010429600208631E-3</v>
      </c>
      <c r="N53" s="10">
        <f t="shared" si="11"/>
        <v>4.6928064217341969E-3</v>
      </c>
      <c r="O53" s="10">
        <f t="shared" si="11"/>
        <v>7.2521664310736256E-3</v>
      </c>
      <c r="P53" s="10">
        <f t="shared" si="11"/>
        <v>5.8575874061870259E-3</v>
      </c>
      <c r="Q53" s="10">
        <f t="shared" si="11"/>
        <v>6.2481043372764056E-3</v>
      </c>
      <c r="R53" s="10">
        <f t="shared" si="11"/>
        <v>2.2003858210754901E-2</v>
      </c>
      <c r="S53" s="10">
        <f>'Last 1M'!B64</f>
        <v>-3.8341296525689073E-3</v>
      </c>
      <c r="T53" s="10">
        <f>'Last 1M'!B65</f>
        <v>3.55281856939893E-4</v>
      </c>
      <c r="U53" s="9">
        <f t="shared" si="7"/>
        <v>0.12694283236608528</v>
      </c>
    </row>
    <row r="54" spans="1:21" ht="21" x14ac:dyDescent="0.5">
      <c r="A54">
        <f t="shared" si="1"/>
        <v>47</v>
      </c>
      <c r="B54" s="2">
        <v>42704</v>
      </c>
      <c r="C54">
        <v>149.56</v>
      </c>
      <c r="D54">
        <f t="shared" si="5"/>
        <v>149.56000000000014</v>
      </c>
      <c r="E54"/>
      <c r="H54" s="7">
        <v>2018</v>
      </c>
      <c r="I54" s="10">
        <f>'Last 1M'!B66</f>
        <v>3.1372084763821473E-2</v>
      </c>
      <c r="J54" s="10">
        <f>'Last 1M'!B67</f>
        <v>-2.0833333333333259E-2</v>
      </c>
      <c r="K54" s="10">
        <f>'Last 1M'!B68</f>
        <v>-1.8345935173788352E-2</v>
      </c>
      <c r="L54" s="10">
        <f>'Last 1M'!B69</f>
        <v>1.3673274420826553E-2</v>
      </c>
      <c r="M54" s="10">
        <f>'Last 1M'!B70</f>
        <v>1.6080579607704371E-2</v>
      </c>
      <c r="N54" s="10">
        <f>'Last 1M'!B71</f>
        <v>-2.5797101449275273E-2</v>
      </c>
      <c r="O54" s="10">
        <f>'Last 1M'!B72</f>
        <v>-1.1603689378161364E-2</v>
      </c>
      <c r="P54" s="10">
        <f>'Last 1M'!B73</f>
        <v>-9.3919325707405577E-3</v>
      </c>
      <c r="Q54" s="10">
        <f>'Last 1M'!B74</f>
        <v>-1.2519752035979104E-2</v>
      </c>
      <c r="R54" s="10">
        <f>'Last 1M'!B75</f>
        <v>-7.6932545544066921E-2</v>
      </c>
      <c r="S54" s="10">
        <f>'Last 1M'!B76</f>
        <v>2.4803307107614359E-2</v>
      </c>
      <c r="T54" s="10">
        <f>'Last 1M'!B77</f>
        <v>-1.3012361743656498E-2</v>
      </c>
      <c r="U54" s="9">
        <f t="shared" si="7"/>
        <v>-0.10204806440156278</v>
      </c>
    </row>
    <row r="55" spans="1:21" ht="21" x14ac:dyDescent="0.5">
      <c r="A55">
        <f t="shared" si="1"/>
        <v>48</v>
      </c>
      <c r="B55" s="2">
        <v>42734</v>
      </c>
      <c r="C55">
        <v>149.91</v>
      </c>
      <c r="D55">
        <f t="shared" si="5"/>
        <v>149.91000000000014</v>
      </c>
      <c r="E55"/>
      <c r="H55" s="7">
        <v>2019</v>
      </c>
      <c r="I55" s="10">
        <f>'Last 1M'!B78</f>
        <v>4.001318391562303E-2</v>
      </c>
      <c r="J55" s="10">
        <f>'Last 1M'!B79</f>
        <v>2.1486974710020812E-2</v>
      </c>
      <c r="K55" s="10">
        <f>'Last 1M'!B80</f>
        <v>6.5773144700917996E-3</v>
      </c>
      <c r="L55" s="10">
        <f>'Last 1M'!B81</f>
        <v>1.0109727530514201E-2</v>
      </c>
      <c r="M55" s="10">
        <f>'Last 1M'!B82</f>
        <v>-3.8752593677529701E-2</v>
      </c>
      <c r="N55" s="10">
        <f>'Last 1M'!B83</f>
        <v>1.0094597168433861E-2</v>
      </c>
      <c r="O55" s="10">
        <f>'Last 1M'!B84</f>
        <v>-2.3255813953488857E-3</v>
      </c>
      <c r="P55" s="10">
        <f>'Last 1M'!B85</f>
        <v>-5.5629055629055513E-2</v>
      </c>
      <c r="Q55" s="10">
        <f>'Last 1M'!B86</f>
        <v>4.469646430953933E-3</v>
      </c>
      <c r="R55" s="10">
        <f>'Last 1M'!B87</f>
        <v>2.9886431560073312E-3</v>
      </c>
      <c r="S55" s="10">
        <f>'Last 1M'!B88</f>
        <v>3.4432525493310884E-3</v>
      </c>
      <c r="T55" s="10">
        <f>'Last 1M'!B89</f>
        <v>2.3822093176719017E-2</v>
      </c>
      <c r="U55" s="9">
        <f t="shared" si="7"/>
        <v>2.2742254449571675E-2</v>
      </c>
    </row>
    <row r="56" spans="1:21" ht="21" x14ac:dyDescent="0.5">
      <c r="A56">
        <f t="shared" si="1"/>
        <v>49</v>
      </c>
      <c r="B56" s="2">
        <v>42766</v>
      </c>
      <c r="C56">
        <v>152.26</v>
      </c>
      <c r="D56">
        <f t="shared" si="5"/>
        <v>152.26000000000013</v>
      </c>
      <c r="E56"/>
      <c r="H56" s="7">
        <v>2020</v>
      </c>
      <c r="I56" s="10">
        <f>'Last 1M'!B90</f>
        <v>-4.3312922977763457E-2</v>
      </c>
      <c r="J56" s="10">
        <f>'Last 1M'!B91</f>
        <v>-2.7757191942329729E-2</v>
      </c>
      <c r="K56" s="10">
        <f>'Last 1M'!B92</f>
        <v>-0.14087727808190698</v>
      </c>
      <c r="L56" s="10">
        <f>'Last 1M'!B93</f>
        <v>7.9851588965962117E-2</v>
      </c>
      <c r="M56" s="10">
        <f>'Last 1M'!B94</f>
        <v>-1.7926501344488477E-3</v>
      </c>
      <c r="N56" s="10">
        <f>'Last 1M'!B95</f>
        <v>1.4965579167913745E-2</v>
      </c>
      <c r="O56" s="10">
        <f>'Last 1M'!B96</f>
        <v>1.4966086700088477E-2</v>
      </c>
      <c r="P56" s="10">
        <f>'Last 1M'!B97</f>
        <v>2.5858938040241197E-2</v>
      </c>
      <c r="Q56" s="10">
        <f>'Last 1M'!B98</f>
        <v>-2.1241945762230374E-3</v>
      </c>
      <c r="R56" s="10">
        <f>'Last 1M'!B99</f>
        <v>1.4262399772936751E-2</v>
      </c>
      <c r="S56" s="10">
        <f>'Last 1M'!B100</f>
        <v>8.7938995382677909E-2</v>
      </c>
      <c r="T56" s="10">
        <f>'Last 1M'!B101</f>
        <v>3.8968555076843936E-2</v>
      </c>
      <c r="U56" s="9">
        <f t="shared" si="7"/>
        <v>4.1379310344827447E-2</v>
      </c>
    </row>
    <row r="57" spans="1:21" ht="21" x14ac:dyDescent="0.5">
      <c r="A57">
        <f t="shared" si="1"/>
        <v>50</v>
      </c>
      <c r="B57" s="2">
        <v>42794</v>
      </c>
      <c r="C57">
        <v>157.09</v>
      </c>
      <c r="D57" s="11">
        <f t="shared" si="5"/>
        <v>157.09000000000015</v>
      </c>
      <c r="E57"/>
      <c r="H57" s="7">
        <v>2021</v>
      </c>
      <c r="I57" s="10">
        <f>'Last 1M'!B102</f>
        <v>1.3678281859256014E-2</v>
      </c>
      <c r="J57" s="10">
        <f>'Last 1M'!B103</f>
        <v>5.4768592013676898E-2</v>
      </c>
      <c r="K57" s="10">
        <f>'Last 1M'!B104</f>
        <v>3.2416787264833546E-2</v>
      </c>
      <c r="L57" s="10">
        <f>'Last 1M'!B105</f>
        <v>4.552845528455296E-2</v>
      </c>
      <c r="M57" s="10">
        <f>'Last 1M'!B106</f>
        <v>3.6466992009438481E-3</v>
      </c>
      <c r="N57" s="10">
        <f>'Last 1M'!B107</f>
        <v>2.3243387656959547E-2</v>
      </c>
      <c r="O57" s="10">
        <f>'Last 1M'!B108</f>
        <v>-2.3759791122715423E-2</v>
      </c>
      <c r="P57" s="10">
        <f>'Last 1M'!B109</f>
        <v>1.2302754747258726E-2</v>
      </c>
      <c r="Q57" s="10">
        <f>'Last 1M'!B110</f>
        <v>9.1941875825627406E-3</v>
      </c>
      <c r="R57" s="10">
        <f>'Last 1M'!B111</f>
        <v>-3.2462432588094003E-3</v>
      </c>
      <c r="S57" s="10">
        <f>'Last 1M'!B112</f>
        <v>-2.1747124021642139E-2</v>
      </c>
      <c r="T57" s="10">
        <f>'Last 1M'!B113</f>
        <v>2.5989367985824074E-2</v>
      </c>
      <c r="U57" s="9">
        <f t="shared" si="7"/>
        <v>0.18258340038373455</v>
      </c>
    </row>
    <row r="58" spans="1:21" ht="21" x14ac:dyDescent="0.5">
      <c r="A58">
        <f t="shared" si="1"/>
        <v>51</v>
      </c>
      <c r="B58" s="2">
        <v>42825</v>
      </c>
      <c r="C58" s="11">
        <v>159.80000000000001</v>
      </c>
      <c r="D58" s="11">
        <f t="shared" si="5"/>
        <v>159.80000000000018</v>
      </c>
      <c r="E58"/>
      <c r="H58" s="7">
        <v>2022</v>
      </c>
      <c r="I58" s="10">
        <f>'Last 1M'!B114</f>
        <v>-1.5544041450777146E-2</v>
      </c>
      <c r="J58" s="10">
        <f>'Last 1M'!B115</f>
        <v>2.0361509835194136E-2</v>
      </c>
      <c r="K58" s="10">
        <f>'Last 1M'!B116</f>
        <v>2.0319908299899492E-3</v>
      </c>
      <c r="L58" s="10">
        <f>'Last 1M'!B117</f>
        <v>-7.9554908485857112E-3</v>
      </c>
      <c r="M58" s="10">
        <f>'Last 1M'!B118</f>
        <v>-7.3379107919691045E-4</v>
      </c>
      <c r="N58" s="10">
        <f>'Last 1M'!B119</f>
        <v>-3.8447416732231954E-2</v>
      </c>
      <c r="O58" s="10">
        <f>'Last 1M'!B120</f>
        <v>-2.4001745581496703E-3</v>
      </c>
      <c r="P58" s="10">
        <f>'Last 1M'!B121</f>
        <v>1.3560804899387602E-2</v>
      </c>
      <c r="Q58" s="10">
        <f>'Last 1M'!B122</f>
        <v>-6.7382391022874466E-2</v>
      </c>
      <c r="R58" s="10">
        <f>'Last 1M'!B123</f>
        <v>-2.4989876786024157E-2</v>
      </c>
      <c r="S58" s="10">
        <f>'Last 1M'!B124</f>
        <v>5.7015722337585117E-2</v>
      </c>
      <c r="T58" s="10">
        <f>'Last 1M'!B125</f>
        <v>4.7709923664120968E-3</v>
      </c>
      <c r="U58" s="9">
        <f t="shared" si="7"/>
        <v>-6.3118228921337782E-2</v>
      </c>
    </row>
    <row r="59" spans="1:21" ht="21" x14ac:dyDescent="0.5">
      <c r="A59">
        <f t="shared" si="1"/>
        <v>52</v>
      </c>
      <c r="B59" s="2">
        <v>42855</v>
      </c>
      <c r="C59">
        <v>161.08000000000001</v>
      </c>
      <c r="D59" s="11">
        <f t="shared" si="5"/>
        <v>161.08000000000018</v>
      </c>
      <c r="E59"/>
      <c r="H59" s="7">
        <v>2023</v>
      </c>
      <c r="I59" s="10">
        <f>'Last 1M'!B126</f>
        <v>3.6534271828389642E-2</v>
      </c>
      <c r="J59" s="10">
        <f>'Last 1M'!B127</f>
        <v>-1.9401778496362931E-3</v>
      </c>
      <c r="K59" s="10">
        <f>'Last 1M'!B128</f>
        <v>-1.8359522652411364E-3</v>
      </c>
      <c r="L59" s="10">
        <f>'Last 1M'!B129</f>
        <v>2.0070327292399215E-2</v>
      </c>
      <c r="M59" s="10">
        <f>'Last 1M'!B130</f>
        <v>-1.5591854051760667E-2</v>
      </c>
      <c r="N59" s="10">
        <f>'Last 1M'!B131</f>
        <v>2.3434974679452658E-2</v>
      </c>
      <c r="O59" s="10">
        <f>'Last 1M'!B132</f>
        <v>1.6792125072379926E-2</v>
      </c>
      <c r="P59" s="10">
        <f>'Last 1M'!B133</f>
        <v>-1.9879892317249959E-2</v>
      </c>
      <c r="Q59" s="10">
        <f>'Last 1M'!B134</f>
        <v>1.6374392562856777E-3</v>
      </c>
      <c r="R59" s="10">
        <f>'Last 1M'!B135</f>
        <v>-2.9478458049886691E-2</v>
      </c>
      <c r="S59" s="10">
        <f>'Last 1M'!B136</f>
        <v>2.6624646815909703E-2</v>
      </c>
      <c r="T59" s="10">
        <f>'Last 1M'!B137</f>
        <v>2.0694400338731933E-2</v>
      </c>
      <c r="U59" s="9">
        <f t="shared" si="7"/>
        <v>7.7314116529802801E-2</v>
      </c>
    </row>
    <row r="60" spans="1:21" ht="21" x14ac:dyDescent="0.5">
      <c r="A60">
        <f t="shared" si="1"/>
        <v>53</v>
      </c>
      <c r="B60" s="2">
        <v>42886</v>
      </c>
      <c r="C60">
        <v>161.94999999999999</v>
      </c>
      <c r="D60" s="11">
        <f t="shared" si="5"/>
        <v>161.95000000000016</v>
      </c>
      <c r="E60"/>
      <c r="H60" s="7">
        <v>2024</v>
      </c>
      <c r="I60" s="10">
        <f>'Last 1M'!B138</f>
        <v>2.5926886180969166E-3</v>
      </c>
      <c r="J60" s="10">
        <f>'Last 1M'!B139</f>
        <v>2.2808378588052847E-2</v>
      </c>
      <c r="K60" s="10">
        <f>'Last 1M'!B140</f>
        <v>1.9569174757281482E-2</v>
      </c>
      <c r="L60" s="10">
        <f>'Last 1M'!B141</f>
        <v>9.423200912562546E-3</v>
      </c>
      <c r="M60" s="10">
        <f>'Last 1M'!B142</f>
        <v>2.0193583255539549E-2</v>
      </c>
      <c r="N60" s="10">
        <f>'Last 1M'!B143</f>
        <v>3.2267385860142994E-3</v>
      </c>
      <c r="O60" s="10">
        <f>'Last 1M'!B144</f>
        <v>1.9202150640871274E-3</v>
      </c>
      <c r="P60" s="10">
        <f>'Last 1M'!B145</f>
        <v>-8.624407072014284E-4</v>
      </c>
      <c r="Q60" s="10">
        <f>'Last 1M'!B146</f>
        <v>2.2442813983599486E-2</v>
      </c>
      <c r="R60" s="10">
        <f>'Last 1M'!B147</f>
        <v>-9.6618357487923134E-3</v>
      </c>
      <c r="S60" s="10">
        <f>'Last 1M'!B148</f>
        <v>6.2041202936300444E-3</v>
      </c>
      <c r="T60" s="10">
        <f>'Last 1M'!B149</f>
        <v>1.3037748282029415E-2</v>
      </c>
      <c r="U60" s="9">
        <f t="shared" si="7"/>
        <v>0.11604874254602016</v>
      </c>
    </row>
    <row r="61" spans="1:21" ht="21" x14ac:dyDescent="0.5">
      <c r="B61" s="2"/>
      <c r="D61" s="11"/>
      <c r="E61"/>
      <c r="H61" s="7">
        <v>2025</v>
      </c>
      <c r="I61" s="10">
        <f>'Last 1M'!B150</f>
        <v>3.9957255029503536E-3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9">
        <f t="shared" si="7"/>
        <v>3.9957255029503536E-3</v>
      </c>
    </row>
    <row r="62" spans="1:21" ht="21" x14ac:dyDescent="0.5">
      <c r="A62">
        <f>A60+1</f>
        <v>54</v>
      </c>
      <c r="B62" s="2">
        <v>42916</v>
      </c>
      <c r="C62">
        <v>162.71</v>
      </c>
      <c r="D62" s="11">
        <f>(C62/C60-1)*D60+D60</f>
        <v>162.71000000000021</v>
      </c>
      <c r="E6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x14ac:dyDescent="0.35">
      <c r="A63">
        <f t="shared" si="1"/>
        <v>55</v>
      </c>
      <c r="B63" s="2">
        <v>42947</v>
      </c>
      <c r="C63">
        <v>163.89</v>
      </c>
      <c r="D63" s="11">
        <f t="shared" ref="D63:D94" si="12">(C63/C62-1)*D62+D62</f>
        <v>163.89000000000019</v>
      </c>
      <c r="E63"/>
      <c r="K63"/>
    </row>
    <row r="64" spans="1:21" x14ac:dyDescent="0.35">
      <c r="A64">
        <f t="shared" si="1"/>
        <v>56</v>
      </c>
      <c r="B64" s="2">
        <v>42978</v>
      </c>
      <c r="C64">
        <v>164.85</v>
      </c>
      <c r="D64" s="11">
        <f t="shared" si="12"/>
        <v>164.85000000000016</v>
      </c>
      <c r="E64"/>
      <c r="K64"/>
    </row>
    <row r="65" spans="1:11" x14ac:dyDescent="0.35">
      <c r="A65">
        <f t="shared" si="1"/>
        <v>57</v>
      </c>
      <c r="B65" s="2">
        <v>43008</v>
      </c>
      <c r="C65">
        <v>165.88</v>
      </c>
      <c r="D65" s="11">
        <f t="shared" si="12"/>
        <v>165.88000000000019</v>
      </c>
      <c r="E65"/>
      <c r="K65"/>
    </row>
    <row r="66" spans="1:11" x14ac:dyDescent="0.35">
      <c r="A66">
        <f>A65+1</f>
        <v>58</v>
      </c>
      <c r="B66" s="2">
        <v>43039</v>
      </c>
      <c r="C66">
        <v>169.53</v>
      </c>
      <c r="D66" s="11">
        <f t="shared" si="12"/>
        <v>169.53000000000023</v>
      </c>
      <c r="E66"/>
      <c r="K66"/>
    </row>
    <row r="67" spans="1:11" x14ac:dyDescent="0.35">
      <c r="A67">
        <v>59</v>
      </c>
      <c r="B67" s="2">
        <v>43069</v>
      </c>
      <c r="C67">
        <v>168.88</v>
      </c>
      <c r="D67" s="11">
        <f t="shared" si="12"/>
        <v>168.88000000000022</v>
      </c>
      <c r="E67"/>
      <c r="K67"/>
    </row>
    <row r="68" spans="1:11" x14ac:dyDescent="0.35">
      <c r="A68">
        <f>A67+1</f>
        <v>60</v>
      </c>
      <c r="B68" s="2">
        <v>43100</v>
      </c>
      <c r="C68">
        <v>168.94</v>
      </c>
      <c r="D68" s="11">
        <f t="shared" si="12"/>
        <v>168.94000000000023</v>
      </c>
      <c r="E68"/>
      <c r="K68"/>
    </row>
    <row r="69" spans="1:11" x14ac:dyDescent="0.35">
      <c r="A69">
        <v>61</v>
      </c>
      <c r="B69" s="2">
        <v>43131</v>
      </c>
      <c r="C69">
        <v>174.24</v>
      </c>
      <c r="D69" s="11">
        <f t="shared" si="12"/>
        <v>174.24000000000024</v>
      </c>
      <c r="E69"/>
      <c r="K69"/>
    </row>
    <row r="70" spans="1:11" x14ac:dyDescent="0.35">
      <c r="A70">
        <v>62</v>
      </c>
      <c r="B70" s="2">
        <v>43159</v>
      </c>
      <c r="C70">
        <v>170.61</v>
      </c>
      <c r="D70" s="11">
        <f t="shared" si="12"/>
        <v>170.61000000000024</v>
      </c>
      <c r="E70"/>
      <c r="K70"/>
    </row>
    <row r="71" spans="1:11" x14ac:dyDescent="0.35">
      <c r="A71">
        <v>63</v>
      </c>
      <c r="B71" s="2">
        <v>43190</v>
      </c>
      <c r="C71">
        <v>167.48</v>
      </c>
      <c r="D71" s="11">
        <f t="shared" si="12"/>
        <v>167.48000000000022</v>
      </c>
      <c r="E71"/>
      <c r="K71"/>
    </row>
    <row r="72" spans="1:11" x14ac:dyDescent="0.35">
      <c r="A72">
        <v>64</v>
      </c>
      <c r="B72" s="2">
        <v>43220</v>
      </c>
      <c r="C72">
        <v>169.77</v>
      </c>
      <c r="D72" s="11">
        <f t="shared" si="12"/>
        <v>169.77000000000024</v>
      </c>
      <c r="E72"/>
      <c r="K72"/>
    </row>
    <row r="73" spans="1:11" x14ac:dyDescent="0.35">
      <c r="A73">
        <v>65</v>
      </c>
      <c r="B73" s="2">
        <v>43251</v>
      </c>
      <c r="C73" s="11">
        <v>172.5</v>
      </c>
      <c r="D73" s="11">
        <f t="shared" si="12"/>
        <v>172.5000000000002</v>
      </c>
      <c r="E73"/>
      <c r="K73"/>
    </row>
    <row r="74" spans="1:11" x14ac:dyDescent="0.35">
      <c r="A74">
        <v>66</v>
      </c>
      <c r="B74" s="2">
        <v>43281</v>
      </c>
      <c r="C74" s="11">
        <v>168.05</v>
      </c>
      <c r="D74" s="11">
        <f t="shared" si="12"/>
        <v>168.05000000000021</v>
      </c>
      <c r="E74"/>
      <c r="K74"/>
    </row>
    <row r="75" spans="1:11" x14ac:dyDescent="0.35">
      <c r="A75">
        <v>67</v>
      </c>
      <c r="B75" s="2">
        <v>43312</v>
      </c>
      <c r="C75" s="11">
        <v>166.1</v>
      </c>
      <c r="D75" s="11">
        <f t="shared" si="12"/>
        <v>166.10000000000019</v>
      </c>
      <c r="E75"/>
      <c r="K75"/>
    </row>
    <row r="76" spans="1:11" x14ac:dyDescent="0.35">
      <c r="A76">
        <v>68</v>
      </c>
      <c r="B76" s="2">
        <v>43343</v>
      </c>
      <c r="C76" s="11">
        <v>164.54</v>
      </c>
      <c r="D76" s="11">
        <f t="shared" si="12"/>
        <v>164.54000000000019</v>
      </c>
      <c r="E76"/>
      <c r="K76"/>
    </row>
    <row r="77" spans="1:11" x14ac:dyDescent="0.35">
      <c r="A77">
        <v>69</v>
      </c>
      <c r="B77" s="2">
        <v>43373</v>
      </c>
      <c r="C77" s="11">
        <v>162.47999999999999</v>
      </c>
      <c r="D77" s="11">
        <f t="shared" si="12"/>
        <v>162.48000000000019</v>
      </c>
      <c r="E77"/>
      <c r="K77"/>
    </row>
    <row r="78" spans="1:11" x14ac:dyDescent="0.35">
      <c r="A78">
        <v>70</v>
      </c>
      <c r="B78" s="2">
        <v>43404</v>
      </c>
      <c r="C78" s="11">
        <v>149.97999999999999</v>
      </c>
      <c r="D78" s="11">
        <f t="shared" si="12"/>
        <v>149.98000000000019</v>
      </c>
      <c r="E78"/>
      <c r="K78"/>
    </row>
    <row r="79" spans="1:11" x14ac:dyDescent="0.35">
      <c r="A79">
        <v>71</v>
      </c>
      <c r="B79" s="2">
        <v>43434</v>
      </c>
      <c r="C79" s="11">
        <v>153.69999999999999</v>
      </c>
      <c r="D79" s="11">
        <f t="shared" si="12"/>
        <v>153.70000000000019</v>
      </c>
      <c r="E79"/>
      <c r="K79"/>
    </row>
    <row r="80" spans="1:11" x14ac:dyDescent="0.35">
      <c r="A80">
        <v>72</v>
      </c>
      <c r="B80" s="2">
        <v>43465</v>
      </c>
      <c r="C80" s="11">
        <v>151.69999999999999</v>
      </c>
      <c r="D80" s="11">
        <f t="shared" si="12"/>
        <v>151.70000000000019</v>
      </c>
      <c r="E80"/>
      <c r="K80"/>
    </row>
    <row r="81" spans="1:11" x14ac:dyDescent="0.35">
      <c r="A81">
        <v>73</v>
      </c>
      <c r="B81" s="2">
        <v>43496</v>
      </c>
      <c r="C81" s="11">
        <v>157.77000000000001</v>
      </c>
      <c r="D81" s="11">
        <f t="shared" si="12"/>
        <v>157.77000000000021</v>
      </c>
      <c r="E81"/>
      <c r="K81"/>
    </row>
    <row r="82" spans="1:11" x14ac:dyDescent="0.35">
      <c r="A82">
        <v>74</v>
      </c>
      <c r="B82" s="2">
        <v>43524</v>
      </c>
      <c r="C82" s="11">
        <v>161.16</v>
      </c>
      <c r="D82" s="11">
        <f t="shared" si="12"/>
        <v>161.1600000000002</v>
      </c>
      <c r="E82"/>
      <c r="K82"/>
    </row>
    <row r="83" spans="1:11" x14ac:dyDescent="0.35">
      <c r="A83">
        <v>75</v>
      </c>
      <c r="B83" s="2">
        <v>43555</v>
      </c>
      <c r="C83" s="11">
        <v>162.22</v>
      </c>
      <c r="D83" s="11">
        <f t="shared" si="12"/>
        <v>162.2200000000002</v>
      </c>
      <c r="E83"/>
      <c r="K83"/>
    </row>
    <row r="84" spans="1:11" x14ac:dyDescent="0.35">
      <c r="A84">
        <v>76</v>
      </c>
      <c r="B84" s="2">
        <v>43585</v>
      </c>
      <c r="C84" s="11">
        <v>163.86</v>
      </c>
      <c r="D84" s="11">
        <f t="shared" si="12"/>
        <v>163.86000000000021</v>
      </c>
      <c r="E84"/>
      <c r="K84"/>
    </row>
    <row r="85" spans="1:11" x14ac:dyDescent="0.35">
      <c r="A85">
        <v>77</v>
      </c>
      <c r="B85" s="2">
        <v>43616</v>
      </c>
      <c r="C85" s="11">
        <v>157.51</v>
      </c>
      <c r="D85" s="11">
        <f t="shared" si="12"/>
        <v>157.51000000000019</v>
      </c>
      <c r="E85"/>
      <c r="K85"/>
    </row>
    <row r="86" spans="1:11" x14ac:dyDescent="0.35">
      <c r="A86">
        <v>78</v>
      </c>
      <c r="B86" s="2">
        <v>43646</v>
      </c>
      <c r="C86" s="62">
        <v>159.1</v>
      </c>
      <c r="D86" s="11">
        <f t="shared" si="12"/>
        <v>159.10000000000022</v>
      </c>
      <c r="E86"/>
      <c r="K86"/>
    </row>
    <row r="87" spans="1:11" x14ac:dyDescent="0.35">
      <c r="A87">
        <v>79</v>
      </c>
      <c r="B87" s="2">
        <v>43677</v>
      </c>
      <c r="C87" s="11">
        <v>158.72999999999999</v>
      </c>
      <c r="D87" s="11">
        <f t="shared" si="12"/>
        <v>158.73000000000022</v>
      </c>
      <c r="E87"/>
      <c r="K87"/>
    </row>
    <row r="88" spans="1:11" x14ac:dyDescent="0.35">
      <c r="A88">
        <v>80</v>
      </c>
      <c r="B88" s="2">
        <v>43708</v>
      </c>
      <c r="C88" s="11">
        <v>149.9</v>
      </c>
      <c r="D88" s="11">
        <f t="shared" si="12"/>
        <v>149.90000000000023</v>
      </c>
      <c r="E88"/>
      <c r="K88"/>
    </row>
    <row r="89" spans="1:11" x14ac:dyDescent="0.35">
      <c r="A89">
        <v>81</v>
      </c>
      <c r="B89" s="2">
        <v>43738</v>
      </c>
      <c r="C89" s="11">
        <v>150.57</v>
      </c>
      <c r="D89" s="11">
        <f t="shared" si="12"/>
        <v>150.57000000000022</v>
      </c>
      <c r="E89"/>
      <c r="K89"/>
    </row>
    <row r="90" spans="1:11" x14ac:dyDescent="0.35">
      <c r="A90">
        <v>82</v>
      </c>
      <c r="B90" s="2">
        <v>43769</v>
      </c>
      <c r="C90" s="11">
        <v>151.02000000000001</v>
      </c>
      <c r="D90" s="11">
        <f t="shared" si="12"/>
        <v>151.02000000000024</v>
      </c>
      <c r="E90"/>
      <c r="K90"/>
    </row>
    <row r="91" spans="1:11" x14ac:dyDescent="0.35">
      <c r="A91">
        <v>83</v>
      </c>
      <c r="B91" s="2">
        <v>43799</v>
      </c>
      <c r="C91" s="11">
        <v>151.54</v>
      </c>
      <c r="D91" s="11">
        <f t="shared" si="12"/>
        <v>151.54000000000022</v>
      </c>
      <c r="E91"/>
      <c r="K91"/>
    </row>
    <row r="92" spans="1:11" x14ac:dyDescent="0.35">
      <c r="A92">
        <v>84</v>
      </c>
      <c r="B92" s="2">
        <v>43830</v>
      </c>
      <c r="C92" s="11">
        <v>155.15</v>
      </c>
      <c r="D92" s="11">
        <f t="shared" si="12"/>
        <v>155.15000000000023</v>
      </c>
      <c r="E92"/>
      <c r="K92"/>
    </row>
    <row r="93" spans="1:11" x14ac:dyDescent="0.35">
      <c r="A93">
        <v>85</v>
      </c>
      <c r="B93" s="2">
        <v>43861</v>
      </c>
      <c r="C93" s="11">
        <v>148.43</v>
      </c>
      <c r="D93" s="11">
        <f t="shared" si="12"/>
        <v>148.43000000000023</v>
      </c>
      <c r="E93"/>
      <c r="K93"/>
    </row>
    <row r="94" spans="1:11" x14ac:dyDescent="0.35">
      <c r="A94">
        <v>86</v>
      </c>
      <c r="B94" s="2">
        <v>43890</v>
      </c>
      <c r="C94" s="11">
        <v>144.31</v>
      </c>
      <c r="D94" s="11">
        <f t="shared" si="12"/>
        <v>144.31000000000023</v>
      </c>
      <c r="E94"/>
      <c r="K94"/>
    </row>
    <row r="95" spans="1:11" x14ac:dyDescent="0.35">
      <c r="A95">
        <v>87</v>
      </c>
      <c r="B95" s="2">
        <v>43921</v>
      </c>
      <c r="C95" s="11">
        <v>123.98</v>
      </c>
      <c r="D95" s="11">
        <f t="shared" ref="D95:D126" si="13">(C95/C94-1)*D94+D94</f>
        <v>123.9800000000002</v>
      </c>
      <c r="E95"/>
      <c r="K95"/>
    </row>
    <row r="96" spans="1:11" x14ac:dyDescent="0.35">
      <c r="A96">
        <v>88</v>
      </c>
      <c r="B96" s="2">
        <v>43951</v>
      </c>
      <c r="C96" s="11">
        <v>133.88</v>
      </c>
      <c r="D96" s="11">
        <f t="shared" si="13"/>
        <v>133.88000000000019</v>
      </c>
      <c r="E96"/>
      <c r="K96"/>
    </row>
    <row r="97" spans="1:11" x14ac:dyDescent="0.35">
      <c r="A97">
        <v>89</v>
      </c>
      <c r="B97" s="2">
        <v>43982</v>
      </c>
      <c r="C97" s="11">
        <v>133.63999999999999</v>
      </c>
      <c r="D97" s="11">
        <f t="shared" si="13"/>
        <v>133.64000000000019</v>
      </c>
      <c r="E97"/>
      <c r="K97"/>
    </row>
    <row r="98" spans="1:11" x14ac:dyDescent="0.35">
      <c r="A98">
        <v>90</v>
      </c>
      <c r="B98" s="2">
        <v>44012</v>
      </c>
      <c r="C98" s="11">
        <v>135.63999999999999</v>
      </c>
      <c r="D98" s="11">
        <f t="shared" si="13"/>
        <v>135.64000000000019</v>
      </c>
      <c r="E98"/>
      <c r="K98"/>
    </row>
    <row r="99" spans="1:11" x14ac:dyDescent="0.35">
      <c r="A99">
        <v>91</v>
      </c>
      <c r="B99" s="2">
        <v>44043</v>
      </c>
      <c r="C99" s="11">
        <v>137.66999999999999</v>
      </c>
      <c r="D99" s="11">
        <f t="shared" si="13"/>
        <v>137.67000000000019</v>
      </c>
      <c r="E99"/>
      <c r="K99"/>
    </row>
    <row r="100" spans="1:11" x14ac:dyDescent="0.35">
      <c r="A100">
        <v>92</v>
      </c>
      <c r="B100" s="2">
        <v>44074</v>
      </c>
      <c r="C100" s="11">
        <v>141.22999999999999</v>
      </c>
      <c r="D100" s="11">
        <f t="shared" si="13"/>
        <v>141.23000000000019</v>
      </c>
      <c r="E100"/>
      <c r="K100"/>
    </row>
    <row r="101" spans="1:11" x14ac:dyDescent="0.35">
      <c r="A101">
        <v>93</v>
      </c>
      <c r="B101" s="2">
        <v>44104</v>
      </c>
      <c r="C101" s="11">
        <v>140.93</v>
      </c>
      <c r="D101" s="11">
        <f t="shared" si="13"/>
        <v>140.93000000000021</v>
      </c>
      <c r="E101"/>
      <c r="K101"/>
    </row>
    <row r="102" spans="1:11" x14ac:dyDescent="0.35">
      <c r="A102">
        <v>94</v>
      </c>
      <c r="B102" s="2">
        <v>44135</v>
      </c>
      <c r="C102" s="11">
        <v>142.94</v>
      </c>
      <c r="D102" s="11">
        <f t="shared" si="13"/>
        <v>142.9400000000002</v>
      </c>
      <c r="E102"/>
      <c r="K102"/>
    </row>
    <row r="103" spans="1:11" x14ac:dyDescent="0.35">
      <c r="A103">
        <v>95</v>
      </c>
      <c r="B103" s="2">
        <v>44165</v>
      </c>
      <c r="C103" s="11">
        <v>155.51</v>
      </c>
      <c r="D103" s="11">
        <f t="shared" si="13"/>
        <v>155.51000000000019</v>
      </c>
      <c r="E103"/>
      <c r="K103"/>
    </row>
    <row r="104" spans="1:11" x14ac:dyDescent="0.35">
      <c r="A104">
        <v>96</v>
      </c>
      <c r="B104" s="2">
        <v>44196</v>
      </c>
      <c r="C104" s="11">
        <v>161.57</v>
      </c>
      <c r="D104" s="11">
        <f t="shared" si="13"/>
        <v>161.57000000000019</v>
      </c>
      <c r="E104"/>
      <c r="K104"/>
    </row>
    <row r="105" spans="1:11" x14ac:dyDescent="0.35">
      <c r="A105">
        <v>97</v>
      </c>
      <c r="B105" s="2">
        <v>44227</v>
      </c>
      <c r="C105" s="11">
        <v>163.78</v>
      </c>
      <c r="D105" s="11">
        <f t="shared" si="13"/>
        <v>163.7800000000002</v>
      </c>
      <c r="E105"/>
      <c r="K105"/>
    </row>
    <row r="106" spans="1:11" x14ac:dyDescent="0.35">
      <c r="A106">
        <v>98</v>
      </c>
      <c r="B106" s="2">
        <v>44255</v>
      </c>
      <c r="C106" s="11">
        <v>172.75</v>
      </c>
      <c r="D106" s="11">
        <f t="shared" si="13"/>
        <v>172.75000000000023</v>
      </c>
      <c r="E106"/>
      <c r="K106"/>
    </row>
    <row r="107" spans="1:11" x14ac:dyDescent="0.35">
      <c r="A107">
        <v>99</v>
      </c>
      <c r="B107" s="2">
        <v>44286</v>
      </c>
      <c r="C107" s="11">
        <v>178.35</v>
      </c>
      <c r="D107" s="11">
        <f t="shared" si="13"/>
        <v>178.35000000000022</v>
      </c>
      <c r="E107"/>
      <c r="K107"/>
    </row>
    <row r="108" spans="1:11" x14ac:dyDescent="0.35">
      <c r="A108">
        <v>100</v>
      </c>
      <c r="B108" s="2">
        <v>44316</v>
      </c>
      <c r="C108" s="11">
        <v>186.47</v>
      </c>
      <c r="D108" s="11">
        <f t="shared" si="13"/>
        <v>186.47000000000025</v>
      </c>
      <c r="E108"/>
      <c r="K108"/>
    </row>
    <row r="109" spans="1:11" x14ac:dyDescent="0.35">
      <c r="A109">
        <v>101</v>
      </c>
      <c r="B109" s="2">
        <v>44347</v>
      </c>
      <c r="C109" s="11">
        <v>187.15</v>
      </c>
      <c r="D109" s="11">
        <f t="shared" si="13"/>
        <v>187.15000000000026</v>
      </c>
      <c r="E109"/>
      <c r="K109"/>
    </row>
    <row r="110" spans="1:11" x14ac:dyDescent="0.35">
      <c r="A110">
        <v>102</v>
      </c>
      <c r="B110" s="2">
        <v>44377</v>
      </c>
      <c r="C110" s="11">
        <v>191.5</v>
      </c>
      <c r="D110" s="11">
        <f t="shared" si="13"/>
        <v>191.50000000000026</v>
      </c>
      <c r="E110"/>
      <c r="K110"/>
    </row>
    <row r="111" spans="1:11" x14ac:dyDescent="0.35">
      <c r="A111">
        <v>103</v>
      </c>
      <c r="B111" s="2">
        <v>44408</v>
      </c>
      <c r="C111" s="11">
        <v>186.95</v>
      </c>
      <c r="D111" s="11">
        <f t="shared" si="13"/>
        <v>186.95000000000024</v>
      </c>
      <c r="E111"/>
      <c r="K111"/>
    </row>
    <row r="112" spans="1:11" x14ac:dyDescent="0.35">
      <c r="A112">
        <v>104</v>
      </c>
      <c r="B112" s="2">
        <v>44439</v>
      </c>
      <c r="C112" s="11">
        <v>189.25</v>
      </c>
      <c r="D112" s="11">
        <f t="shared" si="13"/>
        <v>189.25000000000026</v>
      </c>
      <c r="E112"/>
      <c r="K112"/>
    </row>
    <row r="113" spans="1:11" x14ac:dyDescent="0.35">
      <c r="A113">
        <v>105</v>
      </c>
      <c r="B113" s="2">
        <v>44469</v>
      </c>
      <c r="C113" s="11">
        <v>190.99</v>
      </c>
      <c r="D113" s="11">
        <f t="shared" si="13"/>
        <v>190.99000000000026</v>
      </c>
      <c r="E113"/>
      <c r="K113"/>
    </row>
    <row r="114" spans="1:11" x14ac:dyDescent="0.35">
      <c r="A114">
        <v>106</v>
      </c>
      <c r="B114" s="2">
        <v>44500</v>
      </c>
      <c r="C114" s="11">
        <v>190.37</v>
      </c>
      <c r="D114" s="11">
        <f t="shared" si="13"/>
        <v>190.37000000000026</v>
      </c>
      <c r="E114"/>
      <c r="K114"/>
    </row>
    <row r="115" spans="1:11" x14ac:dyDescent="0.35">
      <c r="A115">
        <v>107</v>
      </c>
      <c r="B115" s="2">
        <v>44530</v>
      </c>
      <c r="C115" s="11">
        <v>186.23</v>
      </c>
      <c r="D115" s="11">
        <f t="shared" si="13"/>
        <v>186.23000000000025</v>
      </c>
      <c r="E115"/>
      <c r="K115"/>
    </row>
    <row r="116" spans="1:11" x14ac:dyDescent="0.35">
      <c r="A116">
        <v>108</v>
      </c>
      <c r="B116" s="2">
        <v>44561</v>
      </c>
      <c r="C116" s="11">
        <v>191.07</v>
      </c>
      <c r="D116" s="11">
        <f t="shared" si="13"/>
        <v>191.07000000000028</v>
      </c>
      <c r="E116"/>
      <c r="K116"/>
    </row>
    <row r="117" spans="1:11" x14ac:dyDescent="0.35">
      <c r="A117">
        <v>109</v>
      </c>
      <c r="B117" s="2">
        <v>44592</v>
      </c>
      <c r="C117" s="11">
        <v>188.1</v>
      </c>
      <c r="D117" s="11">
        <f t="shared" si="13"/>
        <v>188.10000000000028</v>
      </c>
      <c r="E117"/>
      <c r="K117"/>
    </row>
    <row r="118" spans="1:11" x14ac:dyDescent="0.35">
      <c r="A118">
        <v>110</v>
      </c>
      <c r="B118" s="2">
        <v>44620</v>
      </c>
      <c r="C118" s="11">
        <v>191.93</v>
      </c>
      <c r="D118" s="11">
        <f t="shared" si="13"/>
        <v>191.93000000000029</v>
      </c>
      <c r="E118"/>
      <c r="K118"/>
    </row>
    <row r="119" spans="1:11" x14ac:dyDescent="0.35">
      <c r="A119">
        <v>111</v>
      </c>
      <c r="B119" s="2">
        <v>44651</v>
      </c>
      <c r="C119" s="11">
        <v>192.32</v>
      </c>
      <c r="D119" s="11">
        <f t="shared" si="13"/>
        <v>192.32000000000025</v>
      </c>
      <c r="E119"/>
      <c r="K119"/>
    </row>
    <row r="120" spans="1:11" x14ac:dyDescent="0.35">
      <c r="A120">
        <v>112</v>
      </c>
      <c r="B120" s="2">
        <v>44681</v>
      </c>
      <c r="C120" s="11">
        <v>190.79</v>
      </c>
      <c r="D120" s="11">
        <f t="shared" si="13"/>
        <v>190.79000000000025</v>
      </c>
      <c r="E120"/>
      <c r="K120"/>
    </row>
    <row r="121" spans="1:11" x14ac:dyDescent="0.35">
      <c r="A121">
        <v>113</v>
      </c>
      <c r="B121" s="2">
        <v>44712</v>
      </c>
      <c r="C121" s="11">
        <v>190.65</v>
      </c>
      <c r="D121" s="11">
        <f t="shared" si="13"/>
        <v>190.65000000000026</v>
      </c>
      <c r="E121"/>
      <c r="K121"/>
    </row>
    <row r="122" spans="1:11" x14ac:dyDescent="0.35">
      <c r="A122">
        <v>114</v>
      </c>
      <c r="B122" s="2">
        <v>44742</v>
      </c>
      <c r="C122" s="11">
        <v>183.32</v>
      </c>
      <c r="D122" s="11">
        <f t="shared" si="13"/>
        <v>183.32000000000022</v>
      </c>
      <c r="E122"/>
      <c r="K122"/>
    </row>
    <row r="123" spans="1:11" x14ac:dyDescent="0.35">
      <c r="A123">
        <v>115</v>
      </c>
      <c r="B123" s="2">
        <v>44773</v>
      </c>
      <c r="C123" s="11">
        <v>182.88</v>
      </c>
      <c r="D123" s="11">
        <f t="shared" si="13"/>
        <v>182.88000000000022</v>
      </c>
      <c r="E123"/>
      <c r="K123"/>
    </row>
    <row r="124" spans="1:11" x14ac:dyDescent="0.35">
      <c r="A124">
        <v>116</v>
      </c>
      <c r="B124" s="2">
        <v>44804</v>
      </c>
      <c r="C124" s="11">
        <v>185.36</v>
      </c>
      <c r="D124" s="11">
        <f t="shared" si="13"/>
        <v>185.36000000000024</v>
      </c>
      <c r="E124"/>
      <c r="K124"/>
    </row>
    <row r="125" spans="1:11" x14ac:dyDescent="0.35">
      <c r="A125">
        <v>117</v>
      </c>
      <c r="B125" s="2">
        <v>44834</v>
      </c>
      <c r="C125" s="11">
        <v>172.87</v>
      </c>
      <c r="D125" s="11">
        <f t="shared" si="13"/>
        <v>172.8700000000002</v>
      </c>
      <c r="E125"/>
      <c r="K125"/>
    </row>
    <row r="126" spans="1:11" x14ac:dyDescent="0.35">
      <c r="A126">
        <v>118</v>
      </c>
      <c r="B126" s="2">
        <v>44865</v>
      </c>
      <c r="C126" s="11">
        <v>168.55</v>
      </c>
      <c r="D126" s="11">
        <f t="shared" si="13"/>
        <v>168.55000000000021</v>
      </c>
      <c r="E126"/>
      <c r="K126"/>
    </row>
    <row r="127" spans="1:11" x14ac:dyDescent="0.35">
      <c r="A127">
        <v>119</v>
      </c>
      <c r="B127" s="2">
        <v>44895</v>
      </c>
      <c r="C127" s="11">
        <v>178.16</v>
      </c>
      <c r="D127" s="11">
        <f t="shared" ref="D127:D158" si="14">(C127/C126-1)*D126+D126</f>
        <v>178.1600000000002</v>
      </c>
      <c r="E127"/>
      <c r="K127"/>
    </row>
    <row r="128" spans="1:11" x14ac:dyDescent="0.35">
      <c r="A128">
        <v>120</v>
      </c>
      <c r="B128" s="2">
        <v>44926</v>
      </c>
      <c r="C128" s="11">
        <v>179.01</v>
      </c>
      <c r="D128" s="11">
        <f t="shared" si="14"/>
        <v>179.01000000000016</v>
      </c>
      <c r="E128"/>
      <c r="K128"/>
    </row>
    <row r="129" spans="1:11" x14ac:dyDescent="0.35">
      <c r="A129">
        <v>121</v>
      </c>
      <c r="B129" s="2">
        <v>44957</v>
      </c>
      <c r="C129" s="11">
        <v>185.55</v>
      </c>
      <c r="D129" s="11">
        <f t="shared" si="14"/>
        <v>185.55000000000021</v>
      </c>
      <c r="E129"/>
      <c r="K129"/>
    </row>
    <row r="130" spans="1:11" x14ac:dyDescent="0.35">
      <c r="A130">
        <v>122</v>
      </c>
      <c r="B130" s="2">
        <v>44985</v>
      </c>
      <c r="C130" s="11">
        <v>185.19</v>
      </c>
      <c r="D130" s="11">
        <f t="shared" si="14"/>
        <v>185.1900000000002</v>
      </c>
      <c r="E130"/>
      <c r="K130"/>
    </row>
    <row r="131" spans="1:11" x14ac:dyDescent="0.35">
      <c r="A131">
        <v>123</v>
      </c>
      <c r="B131" s="2">
        <v>45016</v>
      </c>
      <c r="C131" s="11">
        <v>184.85</v>
      </c>
      <c r="D131" s="11">
        <f t="shared" si="14"/>
        <v>184.85000000000019</v>
      </c>
      <c r="E131"/>
      <c r="K131"/>
    </row>
    <row r="132" spans="1:11" x14ac:dyDescent="0.35">
      <c r="A132">
        <v>124</v>
      </c>
      <c r="B132" s="2">
        <v>45046</v>
      </c>
      <c r="C132" s="11">
        <v>188.56</v>
      </c>
      <c r="D132" s="11">
        <f t="shared" si="14"/>
        <v>188.5600000000002</v>
      </c>
      <c r="E132"/>
      <c r="K132"/>
    </row>
    <row r="133" spans="1:11" x14ac:dyDescent="0.35">
      <c r="A133">
        <v>125</v>
      </c>
      <c r="B133" s="2">
        <v>45077</v>
      </c>
      <c r="C133" s="11">
        <v>185.62</v>
      </c>
      <c r="D133" s="11">
        <f t="shared" si="14"/>
        <v>185.6200000000002</v>
      </c>
      <c r="E133"/>
      <c r="K133"/>
    </row>
    <row r="134" spans="1:11" x14ac:dyDescent="0.35">
      <c r="A134">
        <v>126</v>
      </c>
      <c r="B134" s="2">
        <v>45107</v>
      </c>
      <c r="C134">
        <v>189.97</v>
      </c>
      <c r="D134" s="11">
        <f t="shared" si="14"/>
        <v>189.9700000000002</v>
      </c>
      <c r="E134"/>
      <c r="K134"/>
    </row>
    <row r="135" spans="1:11" x14ac:dyDescent="0.35">
      <c r="A135">
        <v>127</v>
      </c>
      <c r="B135" s="2">
        <v>45138</v>
      </c>
      <c r="C135" s="11">
        <v>193.16</v>
      </c>
      <c r="D135" s="11">
        <f t="shared" si="14"/>
        <v>193.16000000000022</v>
      </c>
      <c r="E135"/>
      <c r="K135"/>
    </row>
    <row r="136" spans="1:11" x14ac:dyDescent="0.35">
      <c r="A136">
        <v>128</v>
      </c>
      <c r="B136" s="2">
        <v>45169</v>
      </c>
      <c r="C136" s="11">
        <v>189.32</v>
      </c>
      <c r="D136" s="11">
        <f t="shared" si="14"/>
        <v>189.32000000000022</v>
      </c>
      <c r="E136"/>
      <c r="K136"/>
    </row>
    <row r="137" spans="1:11" x14ac:dyDescent="0.35">
      <c r="A137">
        <v>129</v>
      </c>
      <c r="B137" s="2">
        <v>45198</v>
      </c>
      <c r="C137" s="11">
        <v>189.63</v>
      </c>
      <c r="D137" s="11">
        <f t="shared" si="14"/>
        <v>189.63000000000022</v>
      </c>
      <c r="E137"/>
      <c r="K137"/>
    </row>
    <row r="138" spans="1:11" x14ac:dyDescent="0.35">
      <c r="A138">
        <v>130</v>
      </c>
      <c r="B138" s="2">
        <v>45230</v>
      </c>
      <c r="C138" s="11">
        <v>184.04</v>
      </c>
      <c r="D138" s="11">
        <f t="shared" si="14"/>
        <v>184.04000000000019</v>
      </c>
      <c r="E138"/>
      <c r="K138"/>
    </row>
    <row r="139" spans="1:11" x14ac:dyDescent="0.35">
      <c r="A139">
        <v>131</v>
      </c>
      <c r="B139" s="2">
        <v>45260</v>
      </c>
      <c r="C139" s="11">
        <v>188.94</v>
      </c>
      <c r="D139" s="11">
        <f t="shared" si="14"/>
        <v>188.94000000000023</v>
      </c>
      <c r="E139"/>
      <c r="K139"/>
    </row>
    <row r="140" spans="1:11" x14ac:dyDescent="0.35">
      <c r="A140">
        <v>132</v>
      </c>
      <c r="B140" s="2">
        <v>45289</v>
      </c>
      <c r="C140" s="11">
        <v>192.85</v>
      </c>
      <c r="D140" s="11">
        <f t="shared" si="14"/>
        <v>192.85000000000025</v>
      </c>
      <c r="E140"/>
      <c r="K140"/>
    </row>
    <row r="141" spans="1:11" x14ac:dyDescent="0.35">
      <c r="A141">
        <v>133</v>
      </c>
      <c r="B141" s="2">
        <v>45322</v>
      </c>
      <c r="C141" s="11">
        <v>193.35</v>
      </c>
      <c r="D141" s="11">
        <f t="shared" si="14"/>
        <v>193.35000000000025</v>
      </c>
      <c r="E141"/>
      <c r="K141"/>
    </row>
    <row r="142" spans="1:11" x14ac:dyDescent="0.35">
      <c r="A142">
        <v>134</v>
      </c>
      <c r="B142" s="2">
        <v>45351</v>
      </c>
      <c r="C142" s="11">
        <v>197.76</v>
      </c>
      <c r="D142" s="11">
        <f t="shared" si="14"/>
        <v>197.76000000000028</v>
      </c>
      <c r="E142"/>
      <c r="K142"/>
    </row>
    <row r="143" spans="1:11" x14ac:dyDescent="0.35">
      <c r="A143">
        <v>135</v>
      </c>
      <c r="B143" s="2">
        <v>45379</v>
      </c>
      <c r="C143" s="11">
        <v>201.63</v>
      </c>
      <c r="D143" s="11">
        <f t="shared" si="14"/>
        <v>201.63000000000028</v>
      </c>
      <c r="E143"/>
      <c r="K143"/>
    </row>
    <row r="144" spans="1:11" x14ac:dyDescent="0.35">
      <c r="A144">
        <v>136</v>
      </c>
      <c r="B144" s="2">
        <v>45412</v>
      </c>
      <c r="C144" s="11">
        <v>203.53</v>
      </c>
      <c r="D144" s="11">
        <f t="shared" si="14"/>
        <v>203.53000000000026</v>
      </c>
      <c r="E144"/>
      <c r="K144"/>
    </row>
    <row r="145" spans="1:11" x14ac:dyDescent="0.35">
      <c r="A145">
        <v>137</v>
      </c>
      <c r="B145" s="2">
        <v>45443</v>
      </c>
      <c r="C145" s="11">
        <v>207.64</v>
      </c>
      <c r="D145" s="11">
        <f t="shared" si="14"/>
        <v>207.64000000000021</v>
      </c>
      <c r="E145"/>
      <c r="K145"/>
    </row>
    <row r="146" spans="1:11" x14ac:dyDescent="0.35">
      <c r="A146">
        <v>138</v>
      </c>
      <c r="B146" s="2">
        <v>45473</v>
      </c>
      <c r="C146" s="11">
        <v>208.31</v>
      </c>
      <c r="D146" s="11">
        <f t="shared" si="14"/>
        <v>208.31000000000023</v>
      </c>
      <c r="E146"/>
      <c r="K146"/>
    </row>
    <row r="147" spans="1:11" x14ac:dyDescent="0.35">
      <c r="A147">
        <v>139</v>
      </c>
      <c r="B147" s="2">
        <v>45504</v>
      </c>
      <c r="C147">
        <v>208.71</v>
      </c>
      <c r="D147" s="11">
        <f t="shared" si="14"/>
        <v>208.71000000000021</v>
      </c>
      <c r="E147"/>
      <c r="K147"/>
    </row>
    <row r="148" spans="1:11" x14ac:dyDescent="0.35">
      <c r="A148">
        <v>140</v>
      </c>
      <c r="B148" s="2">
        <v>45535</v>
      </c>
      <c r="C148" s="11">
        <v>208.53</v>
      </c>
      <c r="D148" s="11">
        <f t="shared" si="14"/>
        <v>208.5300000000002</v>
      </c>
      <c r="E148"/>
      <c r="K148"/>
    </row>
    <row r="149" spans="1:11" x14ac:dyDescent="0.35">
      <c r="A149">
        <v>141</v>
      </c>
      <c r="B149" s="2">
        <v>45565</v>
      </c>
      <c r="C149" s="11">
        <v>213.21</v>
      </c>
      <c r="D149" s="11">
        <f t="shared" si="14"/>
        <v>213.21000000000021</v>
      </c>
      <c r="E149"/>
      <c r="K149"/>
    </row>
    <row r="150" spans="1:11" x14ac:dyDescent="0.35">
      <c r="A150">
        <v>142</v>
      </c>
      <c r="B150" s="2">
        <v>45596</v>
      </c>
      <c r="C150" s="11">
        <v>211.15</v>
      </c>
      <c r="D150" s="11">
        <f t="shared" si="14"/>
        <v>211.1500000000002</v>
      </c>
      <c r="E150"/>
      <c r="K150"/>
    </row>
    <row r="151" spans="1:11" x14ac:dyDescent="0.35">
      <c r="A151">
        <v>143</v>
      </c>
      <c r="B151" s="2">
        <v>45626</v>
      </c>
      <c r="C151" s="11">
        <v>212.46</v>
      </c>
      <c r="D151" s="11">
        <f t="shared" si="14"/>
        <v>212.46000000000018</v>
      </c>
      <c r="E151"/>
      <c r="K151"/>
    </row>
    <row r="152" spans="1:11" x14ac:dyDescent="0.35">
      <c r="A152">
        <v>144</v>
      </c>
      <c r="B152" s="2">
        <v>45657</v>
      </c>
      <c r="C152" s="11">
        <v>215.23</v>
      </c>
      <c r="D152" s="11">
        <f t="shared" si="14"/>
        <v>215.23000000000016</v>
      </c>
      <c r="E152"/>
      <c r="K152"/>
    </row>
    <row r="153" spans="1:11" x14ac:dyDescent="0.35">
      <c r="A153">
        <v>145</v>
      </c>
      <c r="B153" s="2">
        <v>45688</v>
      </c>
      <c r="C153" s="11">
        <v>216.09</v>
      </c>
      <c r="D153" s="11">
        <f t="shared" si="14"/>
        <v>216.09000000000017</v>
      </c>
      <c r="E153"/>
      <c r="K153"/>
    </row>
  </sheetData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K150"/>
  <sheetViews>
    <sheetView workbookViewId="0">
      <pane ySplit="1" topLeftCell="A134" activePane="bottomLeft" state="frozen"/>
      <selection pane="bottomLeft" activeCell="C1" sqref="C1:P1048576"/>
    </sheetView>
  </sheetViews>
  <sheetFormatPr defaultRowHeight="14.5" x14ac:dyDescent="0.35"/>
  <cols>
    <col min="1" max="1" width="10.6328125" style="17" bestFit="1" customWidth="1"/>
    <col min="2" max="2" width="8.453125" bestFit="1" customWidth="1"/>
    <col min="3" max="3" width="11" bestFit="1" customWidth="1"/>
    <col min="4" max="4" width="10.453125" bestFit="1" customWidth="1"/>
    <col min="5" max="5" width="9" bestFit="1" customWidth="1"/>
    <col min="6" max="8" width="8.453125" bestFit="1" customWidth="1"/>
    <col min="9" max="9" width="9" bestFit="1" customWidth="1"/>
    <col min="10" max="10" width="10.08984375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5"/>
    </row>
    <row r="3" spans="1:11" x14ac:dyDescent="0.35">
      <c r="A3" s="15"/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35">
      <c r="A4" s="15"/>
      <c r="B4" s="14"/>
      <c r="C4" s="14"/>
      <c r="D4" s="14"/>
      <c r="E4" s="14"/>
      <c r="F4" s="14"/>
      <c r="G4" s="14"/>
      <c r="H4" s="14"/>
      <c r="I4" s="14"/>
      <c r="J4" s="14"/>
    </row>
    <row r="5" spans="1:11" x14ac:dyDescent="0.35">
      <c r="A5" s="15"/>
      <c r="B5" s="14"/>
      <c r="C5" s="14"/>
      <c r="D5" s="14"/>
      <c r="E5" s="14"/>
      <c r="F5" s="14"/>
      <c r="G5" s="14"/>
      <c r="H5" s="14"/>
      <c r="I5" s="14"/>
      <c r="J5" s="14"/>
    </row>
    <row r="6" spans="1:11" x14ac:dyDescent="0.35">
      <c r="A6" s="17">
        <f>Main!B6</f>
        <v>41305</v>
      </c>
      <c r="B6" s="14">
        <f>Main!C6/Main!C$5-1</f>
        <v>1.7036963236026548E-2</v>
      </c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Main!B7</f>
        <v>41333</v>
      </c>
      <c r="B7" s="14">
        <f>Main!C7/Main!C$5-1</f>
        <v>2.6103417355783476E-2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Main!B8</f>
        <v>41362</v>
      </c>
      <c r="B8" s="14">
        <f>Main!C8/Main!C$5-1</f>
        <v>2.5505629172063449E-2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Main!B9</f>
        <v>41394</v>
      </c>
      <c r="B9" s="14">
        <f>Main!C9/Main!C$5-1</f>
        <v>1.4048022317425524E-2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Main!B10</f>
        <v>41425</v>
      </c>
      <c r="B10" s="14">
        <f>Main!C10/Main!C$5-1</f>
        <v>7.9804722526651384E-2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Main!B11</f>
        <v>41453</v>
      </c>
      <c r="B11" s="14">
        <f>Main!C11/Main!C$5-1</f>
        <v>4.3339643319717069E-2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Main!B12</f>
        <v>41486</v>
      </c>
      <c r="B12" s="14">
        <f>Main!C12/Main!C$5-1</f>
        <v>5.7686559729002607E-2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Main!B13</f>
        <v>41516</v>
      </c>
      <c r="B13" s="14">
        <f>Main!C13/Main!C$5-1</f>
        <v>5.5793563813888447E-2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Main!B14</f>
        <v>41547</v>
      </c>
      <c r="B14" s="14">
        <f>Main!C14/Main!C$5-1</f>
        <v>8.1398824349905308E-2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Main!B15</f>
        <v>41578</v>
      </c>
      <c r="B15" s="14">
        <f>Main!C15/Main!C$5-1</f>
        <v>0.10012952077313941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Main!B16</f>
        <v>41607</v>
      </c>
      <c r="B16" s="14">
        <f>Main!C16/Main!C$5-1</f>
        <v>0.12214805220683456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Main!B17</f>
        <v>41639</v>
      </c>
      <c r="B17" s="14">
        <f>Main!C17/Main!C$5-1</f>
        <v>0.13340639633356588</v>
      </c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Main!B18</f>
        <v>41670</v>
      </c>
      <c r="B18" s="14">
        <f>Main!C18/Main!C$17-1</f>
        <v>-1.1427566807314937E-3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Main!B19</f>
        <v>41698</v>
      </c>
      <c r="B19" s="14">
        <f>Main!C19/Main!C$17-1</f>
        <v>1.3976793248944963E-2</v>
      </c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Main!B20</f>
        <v>41729</v>
      </c>
      <c r="B20" s="14">
        <f>Main!C20/Main!C$17-1</f>
        <v>1.9163150492264247E-2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Main!B21</f>
        <v>41759</v>
      </c>
      <c r="B21" s="14">
        <f>Main!C21/Main!C$17-1</f>
        <v>2.8744725738396593E-2</v>
      </c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Main!B22</f>
        <v>41789</v>
      </c>
      <c r="B22" s="14">
        <f>Main!C22/Main!C$17-1</f>
        <v>4.1139240506329111E-2</v>
      </c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Main!B23</f>
        <v>41820</v>
      </c>
      <c r="B23" s="14">
        <f>Main!C23/Main!C$17-1</f>
        <v>5.4236990154711728E-2</v>
      </c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Main!B24</f>
        <v>41851</v>
      </c>
      <c r="B24" s="14">
        <f>Main!C24/Main!C$17-1</f>
        <v>9.1860056258790346E-2</v>
      </c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Main!B25</f>
        <v>41880</v>
      </c>
      <c r="B25" s="14">
        <f>Main!C25/Main!C$17-1</f>
        <v>0.1114627285513361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Main!B27</f>
        <v>41912</v>
      </c>
      <c r="B26" s="14">
        <f>Main!C27/Main!C$17-1</f>
        <v>0.11269338959212361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Main!B28</f>
        <v>41943</v>
      </c>
      <c r="B27" s="14">
        <f>Main!C28/Main!C$17-1</f>
        <v>0.12016526019690588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Main!B29</f>
        <v>41971</v>
      </c>
      <c r="B28" s="14">
        <f>Main!C29/Main!C$17-1</f>
        <v>0.13203234880450077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Main!B30</f>
        <v>42004</v>
      </c>
      <c r="B29" s="14">
        <f>Main!C30/Main!C$17-1</f>
        <v>0.11436357243319262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Main!B31</f>
        <v>42034</v>
      </c>
      <c r="B30" s="14">
        <f>Main!C31/Main!C$30-1</f>
        <v>2.7766821803265618E-2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Main!B32</f>
        <v>42062</v>
      </c>
      <c r="B31" s="14">
        <f>Main!C32/Main!C$30-1</f>
        <v>4.945965133706709E-2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Main!B33</f>
        <v>42094</v>
      </c>
      <c r="B32" s="14">
        <f>Main!C33/Main!C$30-1</f>
        <v>6.1449869843022809E-2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Main!B34</f>
        <v>42124</v>
      </c>
      <c r="B33" s="14">
        <f>Main!C34/Main!C$30-1</f>
        <v>0.13007809418632155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Main!B35</f>
        <v>42153</v>
      </c>
      <c r="B34" s="14">
        <f>Main!C35/Main!C$30-1</f>
        <v>0.17425258341879002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Main!B36</f>
        <v>42185</v>
      </c>
      <c r="B35" s="14">
        <f>Main!C36/Main!C$30-1</f>
        <v>0.15571507454445044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Main!B37</f>
        <v>42216</v>
      </c>
      <c r="B36" s="14">
        <f>Main!C37/Main!C$30-1</f>
        <v>9.694722726197047E-2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Main!B38</f>
        <v>42247</v>
      </c>
      <c r="B37" s="14">
        <f>Main!C38/Main!C$30-1</f>
        <v>1.7748678709474053E-2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Main!B39</f>
        <v>42277</v>
      </c>
      <c r="B38" s="14">
        <f>Main!C39/Main!C$30-1</f>
        <v>2.2797191764613034E-2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Main!B40</f>
        <v>42307</v>
      </c>
      <c r="B39" s="14">
        <f>Main!C40/Main!C$30-1</f>
        <v>5.5218111540585424E-2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Main!B41</f>
        <v>42338</v>
      </c>
      <c r="B40" s="14">
        <f>Main!C41/Main!C$30-1</f>
        <v>5.5139228524098804E-2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Main!B42</f>
        <v>42369</v>
      </c>
      <c r="B41" s="14">
        <f>Main!C42/Main!C$30-1</f>
        <v>6.1923167941942081E-2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Main!B44</f>
        <v>42398</v>
      </c>
      <c r="B42" s="14">
        <f>Main!C44/Main!C$42-1</f>
        <v>-6.5740603179319623E-2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Main!B45</f>
        <v>42429</v>
      </c>
      <c r="B43" s="14">
        <f>Main!C45/Main!C$42-1</f>
        <v>-7.2574654583271503E-2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Main!B46</f>
        <v>42460</v>
      </c>
      <c r="B44" s="14">
        <f>Main!C46/Main!C$42-1</f>
        <v>-2.1244985886198275E-2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Main!B47</f>
        <v>42489</v>
      </c>
      <c r="B45" s="14">
        <f>Main!C47/Main!C$42-1</f>
        <v>-1.3148120635864013E-2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Main!B48</f>
        <v>42521</v>
      </c>
      <c r="B46" s="14">
        <f>Main!C48/Main!C$42-1</f>
        <v>-1.983360570494741E-2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Main!B49</f>
        <v>42551</v>
      </c>
      <c r="B47" s="14">
        <f>Main!C49/Main!C$42-1</f>
        <v>-2.2284950230277767E-2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Main!B50</f>
        <v>42580</v>
      </c>
      <c r="B48" s="14">
        <f>Main!C50/Main!C$42-1</f>
        <v>-2.4513445253306898E-3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Main!B51</f>
        <v>42613</v>
      </c>
      <c r="B49" s="14">
        <f>Main!C51/Main!C$42-1</f>
        <v>3.9667211409894598E-2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Main!B52</f>
        <v>42643</v>
      </c>
      <c r="B50" s="14">
        <f>Main!C52/Main!C$42-1</f>
        <v>6.8117664537215683E-2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Main!B53</f>
        <v>42674</v>
      </c>
      <c r="B51" s="14">
        <f>Main!C53/Main!C$42-1</f>
        <v>9.3448224632298293E-2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Main!B54</f>
        <v>42704</v>
      </c>
      <c r="B52" s="14">
        <f>Main!C54/Main!C$42-1</f>
        <v>0.1109790521467835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Main!B55</f>
        <v>42734</v>
      </c>
      <c r="B53" s="14">
        <f>Main!C55/Main!C$42-1</f>
        <v>0.11357896300698256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Main!B56</f>
        <v>42766</v>
      </c>
      <c r="B54" s="14">
        <f>Main!C56/Main!C$55-1</f>
        <v>1.5676072310052636E-2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Main!B57</f>
        <v>42794</v>
      </c>
      <c r="B55" s="14">
        <f>Main!C57/Main!C$55-1</f>
        <v>4.7895403909012035E-2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Main!B58</f>
        <v>42825</v>
      </c>
      <c r="B56" s="14">
        <f>Main!C58/Main!C$55-1</f>
        <v>6.597291708358366E-2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Main!B59</f>
        <v>42855</v>
      </c>
      <c r="B57" s="14">
        <f>Main!C59/Main!C$55-1</f>
        <v>7.4511373490761201E-2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Main!B60</f>
        <v>42886</v>
      </c>
      <c r="B58" s="14">
        <f>Main!C60/Main!C$55-1</f>
        <v>8.031485558001461E-2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Main!B62</f>
        <v>42916</v>
      </c>
      <c r="B59" s="14">
        <f>Main!C62/Main!C$55-1</f>
        <v>8.5384564071776525E-2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Main!B63</f>
        <v>42947</v>
      </c>
      <c r="B60" s="14">
        <f>Main!C63/Main!C$55-1</f>
        <v>9.3255953572143113E-2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Main!B64</f>
        <v>42978</v>
      </c>
      <c r="B61" s="14">
        <f>Main!C64/Main!C$55-1</f>
        <v>9.9659795877526491E-2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Main!B65</f>
        <v>43008</v>
      </c>
      <c r="B62" s="14">
        <f>Main!C65/Main!C$55-1</f>
        <v>0.1065305850176772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Main!B66</f>
        <v>43039</v>
      </c>
      <c r="B63" s="14">
        <f>Main!C66/Main!C$55-1</f>
        <v>0.13087852711626979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Main!B67</f>
        <v>43069</v>
      </c>
      <c r="B64" s="14">
        <f>Main!C67/Main!C$55-1</f>
        <v>0.12654259222199982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Main!B68</f>
        <v>43100</v>
      </c>
      <c r="B65" s="14">
        <f>Main!C68/Main!C$55-1</f>
        <v>0.12694283236608639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Main!B69</f>
        <v>43131</v>
      </c>
      <c r="B66" s="14">
        <f>Main!C69/Main!C$68-1</f>
        <v>3.1372084763821473E-2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Main!B70</f>
        <v>43159</v>
      </c>
      <c r="B67" s="14">
        <f>Main!C70/Main!C$68-1</f>
        <v>9.8851663312420346E-3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Main!B71</f>
        <v>43190</v>
      </c>
      <c r="B68" s="14">
        <f>Main!C71/Main!C$68-1</f>
        <v>-8.6421214632413923E-3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Main!B72</f>
        <v>43220</v>
      </c>
      <c r="B69" s="14">
        <f>Main!C72/Main!C$68-1</f>
        <v>4.9129868592401316E-3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Main!B73</f>
        <v>43251</v>
      </c>
      <c r="B70" s="14">
        <f>Main!C73/Main!C$68-1</f>
        <v>2.107257014324615E-2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Main!B74</f>
        <v>43281</v>
      </c>
      <c r="B71" s="14">
        <f>Main!C74/Main!C$68-1</f>
        <v>-5.2681425358114264E-3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Main!B75</f>
        <v>43312</v>
      </c>
      <c r="B72" s="14">
        <f>Main!C75/Main!C$68-1</f>
        <v>-1.6810702024387392E-2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Main!B76</f>
        <v>43343</v>
      </c>
      <c r="B73" s="14">
        <f>Main!C76/Main!C$68-1</f>
        <v>-2.6044749615248053E-2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Main!B77</f>
        <v>43373</v>
      </c>
      <c r="B74" s="14">
        <f>Main!C77/Main!C$68-1</f>
        <v>-3.8238427844205058E-2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Main!B78</f>
        <v>43404</v>
      </c>
      <c r="B75" s="14">
        <f>Main!C78/Main!C$68-1</f>
        <v>-0.11222919379661422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Main!B79</f>
        <v>43434</v>
      </c>
      <c r="B76" s="14">
        <f>Main!C79/Main!C$68-1</f>
        <v>-9.0209541849177288E-2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Main!B80</f>
        <v>43465</v>
      </c>
      <c r="B77" s="14">
        <f>Main!C80/Main!C$68-1</f>
        <v>-0.10204806440156278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Main!B81</f>
        <v>43496</v>
      </c>
      <c r="B78" s="14">
        <f>Main!C81/Main!C$80-1</f>
        <v>4.001318391562303E-2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Main!B82</f>
        <v>43524</v>
      </c>
      <c r="B79" s="14">
        <f>Main!C82/Main!C$80-1</f>
        <v>6.2359920896506216E-2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Main!B83</f>
        <v>43555</v>
      </c>
      <c r="B80" s="14">
        <f>Main!C83/Main!C$80-1</f>
        <v>6.9347396176664633E-2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Main!C84/Main!C$80-1</f>
        <v>8.0158206987475555E-2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Main!C85/Main!C$80-1</f>
        <v>3.8299274884640688E-2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Main!C86/Main!C$80-1</f>
        <v>4.8780487804878092E-2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Main!C87/Main!C$80-1</f>
        <v>4.6341463414634188E-2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Main!C88/Main!C$80-1</f>
        <v>-1.1865524060645893E-2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Main!C89/Main!C$80-1</f>
        <v>-7.4489123269610991E-3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Main!C90/Main!C$80-1</f>
        <v>-4.4825313117994314E-3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Main!C91/Main!C$80-1</f>
        <v>-1.054713249835193E-3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Main!C92/Main!C$80-1</f>
        <v>2.2742254449571675E-2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Main!C93/Main!C$92-1</f>
        <v>-4.3312922977763457E-2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Main!C94/Main!C$92-1</f>
        <v>-6.9867869803416083E-2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Main!C95/Main!C$92-1</f>
        <v>-0.2009023525620367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Main!C96/Main!C$92-1</f>
        <v>-0.13709313567515313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Main!C97/Main!C$92-1</f>
        <v>-0.13864002578150192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Main!C98/Main!C$92-1</f>
        <v>-0.12574927489526277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Main!C99/Main!C$92-1</f>
        <v>-0.11266516274573002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Main!C100/Main!C$92-1</f>
        <v>-8.9719626168224376E-2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Main!C101/Main!C$92-1</f>
        <v>-9.1653238801160164E-2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Main!C102/Main!C$92-1</f>
        <v>-7.8698034160489927E-2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Main!C103/Main!C$92-1</f>
        <v>2.3203351595229016E-3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Main!C104/Main!C$92-1</f>
        <v>4.1379310344827447E-2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Main!C105/Main!C$104-1</f>
        <v>1.3678281859256014E-2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Main!C106/Main!C$104-1</f>
        <v>6.9196014111530646E-2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Main!C107/Main!C$104-1</f>
        <v>0.10385591384539206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Main!C108/Main!C$104-1</f>
        <v>0.15411276845949118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Main!C109/Main!C$104-1</f>
        <v>0.15832147057003154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Main!C110/Main!C$104-1</f>
        <v>0.1852447855418704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Main!C111/Main!C$104-1</f>
        <v>0.15708361700810802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Main!C112/Main!C$104-1</f>
        <v>0.1713189329702296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Main!C113/Main!C$104-1</f>
        <v>0.18208825895896519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Main!C114/Main!C$104-1</f>
        <v>0.17825091291700201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Main!C115/Main!C$104-1</f>
        <v>0.15262734418518287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Main!C116/Main!C$104-1</f>
        <v>0.18258340038373455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Main!C117/Main!C$116-1</f>
        <v>-1.5544041450777146E-2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Main!C118/Main!C$116-1</f>
        <v>4.5009682315382271E-3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Main!C119/Main!C$116-1</f>
        <v>6.5421049877008031E-3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Main!C120/Main!C$116-1</f>
        <v>-1.4654315172449861E-3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Main!C121/Main!C$116-1</f>
        <v>-2.1981472758674236E-3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Main!C122/Main!C$116-1</f>
        <v>-4.0561050923745179E-2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Main!C123/Main!C$116-1</f>
        <v>-4.2863871879415871E-2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Main!C124/Main!C$116-1</f>
        <v>-2.9884335583817312E-2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Main!C125/Main!C$116-1</f>
        <v>-9.5253048620924208E-2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Main!C126/Main!C$116-1</f>
        <v>-0.11786256345841828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Main!C127/Main!C$116-1</f>
        <v>-6.7566860312974319E-2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Main!C128/Main!C$116-1</f>
        <v>-6.3118228921337782E-2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Main!C129/Main!C$128-1</f>
        <v>3.6534271828389642E-2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Main!C130/Main!C$128-1</f>
        <v>3.452321099379918E-2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Main!C131/Main!C$128-1</f>
        <v>3.2623875761130794E-2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Main!C132/Main!C$128-1</f>
        <v>5.3348974917602376E-2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Main!C133/Main!C$128-1</f>
        <v>3.6925311435115349E-2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Main!C134/Main!C$128-1</f>
        <v>6.1225629853080887E-2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Main!C135/Main!C$128-1</f>
        <v>7.9045863359588964E-2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Main!C136/Main!C$128-1</f>
        <v>5.7594547790626338E-2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Main!C137/Main!C$128-1</f>
        <v>5.9326294620412279E-2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Main!C138/Main!C$128-1</f>
        <v>2.8098988883302534E-2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Main!C139/Main!C$128-1</f>
        <v>5.5471761354114246E-2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Main!C140/Main!C$128-1</f>
        <v>7.7314116529802801E-2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Main!C141/Main!C$140-1</f>
        <v>2.5926886180969166E-3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Main!C142/Main!C$140-1</f>
        <v>2.5460202229712126E-2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Main!C143/Main!C$140-1</f>
        <v>4.5527612133782647E-2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Main!C144/Main!C$140-1</f>
        <v>5.537982888255133E-2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Main!C145/Main!C$140-1</f>
        <v>7.6691729323308255E-2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Main!C146/Main!C$140-1</f>
        <v>8.0165932071558199E-2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Main!C147/Main!C$140-1</f>
        <v>8.224008296603591E-2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Main!C148/Main!C$140-1</f>
        <v>8.130671506352094E-2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Main!C149/Main!C$140-1</f>
        <v>0.1055742805289086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Main!C150/Main!C$140-1</f>
        <v>9.4892403422349059E-2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Main!C151/Main!C$140-1</f>
        <v>0.10168524760176312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Main!C152/Main!C$140-1</f>
        <v>0.11604874254602016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Main!C153/Main!C$152-1</f>
        <v>3.9957255029503536E-3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4:O150"/>
  <sheetViews>
    <sheetView topLeftCell="A4" zoomScale="85" zoomScaleNormal="85" zoomScalePageLayoutView="150" workbookViewId="0">
      <pane ySplit="1" topLeftCell="A126" activePane="bottomLeft" state="frozen"/>
      <selection activeCell="A4" sqref="A4"/>
      <selection pane="bottomLeft" activeCell="C4" sqref="C1:N1048576"/>
    </sheetView>
  </sheetViews>
  <sheetFormatPr defaultColWidth="11.453125" defaultRowHeight="14.5" x14ac:dyDescent="0.35"/>
  <cols>
    <col min="10" max="10" width="23.453125" bestFit="1" customWidth="1"/>
  </cols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Main!B5</f>
        <v>41274</v>
      </c>
    </row>
    <row r="6" spans="1:12" x14ac:dyDescent="0.35">
      <c r="A6" s="17">
        <f>Main!B6</f>
        <v>41305</v>
      </c>
      <c r="B6" s="14">
        <f>Main!C6/Main!C5-1</f>
        <v>1.7036963236026548E-2</v>
      </c>
      <c r="C6" s="14"/>
      <c r="D6" s="14"/>
      <c r="E6" s="14"/>
      <c r="F6" s="14"/>
      <c r="G6" s="14"/>
      <c r="H6" s="14"/>
      <c r="I6" s="14"/>
      <c r="J6" s="14"/>
      <c r="K6" s="14"/>
      <c r="L6" s="19"/>
    </row>
    <row r="7" spans="1:12" x14ac:dyDescent="0.35">
      <c r="A7" s="17">
        <f>Main!B7</f>
        <v>41333</v>
      </c>
      <c r="B7" s="14">
        <f>Main!C7/Main!C6-1</f>
        <v>8.9145768025078453E-3</v>
      </c>
      <c r="C7" s="14"/>
      <c r="D7" s="14"/>
      <c r="E7" s="14"/>
      <c r="F7" s="14"/>
      <c r="G7" s="14"/>
      <c r="H7" s="14"/>
      <c r="I7" s="14"/>
      <c r="J7" s="14"/>
      <c r="K7" s="14"/>
      <c r="L7" s="19"/>
    </row>
    <row r="8" spans="1:12" x14ac:dyDescent="0.35">
      <c r="A8" s="17">
        <f>Main!B8</f>
        <v>41362</v>
      </c>
      <c r="B8" s="14">
        <f>Main!C8/Main!C7-1</f>
        <v>-5.825808330904847E-4</v>
      </c>
      <c r="C8" s="14"/>
      <c r="D8" s="14"/>
      <c r="E8" s="14"/>
      <c r="F8" s="14"/>
      <c r="G8" s="14"/>
      <c r="H8" s="14"/>
      <c r="I8" s="14"/>
      <c r="J8" s="14"/>
      <c r="K8" s="14"/>
      <c r="L8" s="19"/>
    </row>
    <row r="9" spans="1:12" x14ac:dyDescent="0.35">
      <c r="A9" s="17">
        <f>Main!B9</f>
        <v>41394</v>
      </c>
      <c r="B9" s="14">
        <f>Main!C9/Main!C8-1</f>
        <v>-1.1172641601088218E-2</v>
      </c>
      <c r="C9" s="14"/>
      <c r="D9" s="14"/>
      <c r="E9" s="14"/>
      <c r="F9" s="14"/>
      <c r="G9" s="14"/>
      <c r="H9" s="14"/>
      <c r="I9" s="14"/>
      <c r="J9" s="14"/>
      <c r="K9" s="14"/>
      <c r="L9" s="19"/>
    </row>
    <row r="10" spans="1:12" x14ac:dyDescent="0.35">
      <c r="A10" s="17">
        <f>Main!B10</f>
        <v>41425</v>
      </c>
      <c r="B10" s="14">
        <f>Main!C10/Main!C9-1</f>
        <v>6.4845745726075821E-2</v>
      </c>
      <c r="C10" s="14"/>
      <c r="D10" s="14"/>
      <c r="E10" s="14"/>
      <c r="F10" s="14"/>
      <c r="G10" s="14"/>
      <c r="H10" s="14"/>
      <c r="I10" s="14"/>
      <c r="J10" s="14"/>
      <c r="K10" s="14"/>
      <c r="L10" s="19"/>
    </row>
    <row r="11" spans="1:12" x14ac:dyDescent="0.35">
      <c r="A11" s="17">
        <f>Main!B11</f>
        <v>41453</v>
      </c>
      <c r="B11" s="14">
        <f>Main!C11/Main!C10-1</f>
        <v>-3.3770068278280108E-2</v>
      </c>
      <c r="C11" s="14"/>
      <c r="D11" s="14"/>
      <c r="E11" s="14"/>
      <c r="F11" s="14"/>
      <c r="G11" s="14"/>
      <c r="H11" s="14"/>
      <c r="I11" s="14"/>
      <c r="J11" s="14"/>
      <c r="K11" s="14"/>
      <c r="L11" s="19"/>
    </row>
    <row r="12" spans="1:12" x14ac:dyDescent="0.35">
      <c r="A12" s="17">
        <f>Main!B12</f>
        <v>41486</v>
      </c>
      <c r="B12" s="14">
        <f>Main!C12/Main!C11-1</f>
        <v>1.3750954927425507E-2</v>
      </c>
      <c r="C12" s="14"/>
      <c r="D12" s="14"/>
      <c r="E12" s="14"/>
      <c r="F12" s="14"/>
      <c r="G12" s="14"/>
      <c r="H12" s="14"/>
      <c r="I12" s="14"/>
      <c r="J12" s="14"/>
      <c r="K12" s="14"/>
      <c r="L12" s="19"/>
    </row>
    <row r="13" spans="1:12" x14ac:dyDescent="0.35">
      <c r="A13" s="17">
        <f>Main!B13</f>
        <v>41516</v>
      </c>
      <c r="B13" s="14">
        <f>Main!C13/Main!C12-1</f>
        <v>-1.7897513187641323E-3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</row>
    <row r="14" spans="1:12" x14ac:dyDescent="0.35">
      <c r="A14" s="17">
        <f>Main!B14</f>
        <v>41547</v>
      </c>
      <c r="B14" s="14">
        <f>Main!C14/Main!C13-1</f>
        <v>2.425214683400978E-2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</row>
    <row r="15" spans="1:12" x14ac:dyDescent="0.35">
      <c r="A15" s="17">
        <f>Main!B15</f>
        <v>41578</v>
      </c>
      <c r="B15" s="14">
        <f>Main!C15/Main!C14-1</f>
        <v>1.7320803390455053E-2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</row>
    <row r="16" spans="1:12" x14ac:dyDescent="0.35">
      <c r="A16" s="17">
        <f>Main!B16</f>
        <v>41607</v>
      </c>
      <c r="B16" s="14">
        <f>Main!C16/Main!C15-1</f>
        <v>2.0014490128599904E-2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</row>
    <row r="17" spans="1:12" x14ac:dyDescent="0.35">
      <c r="A17" s="17">
        <f>Main!B17</f>
        <v>41639</v>
      </c>
      <c r="B17" s="14">
        <f>Main!C17/Main!C16-1</f>
        <v>1.0032850927816916E-2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</row>
    <row r="18" spans="1:12" x14ac:dyDescent="0.35">
      <c r="A18" s="17">
        <f>Main!B18</f>
        <v>41670</v>
      </c>
      <c r="B18" s="14">
        <f>Main!C18/Main!C17-1</f>
        <v>-1.1427566807314937E-3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</row>
    <row r="19" spans="1:12" x14ac:dyDescent="0.35">
      <c r="A19" s="17">
        <f>Main!B19</f>
        <v>41698</v>
      </c>
      <c r="B19" s="14">
        <f>Main!C19/Main!C18-1</f>
        <v>1.5136847663469233E-2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</row>
    <row r="20" spans="1:12" x14ac:dyDescent="0.35">
      <c r="A20" s="17">
        <f>Main!B20</f>
        <v>41729</v>
      </c>
      <c r="B20" s="14">
        <f>Main!C20/Main!C19-1</f>
        <v>5.1148677936714293E-3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</row>
    <row r="21" spans="1:12" x14ac:dyDescent="0.35">
      <c r="A21" s="17">
        <f>Main!B21</f>
        <v>41759</v>
      </c>
      <c r="B21" s="14">
        <f>Main!C21/Main!C20-1</f>
        <v>9.4014145247542924E-3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</row>
    <row r="22" spans="1:12" x14ac:dyDescent="0.35">
      <c r="A22" s="17">
        <f>Main!B22</f>
        <v>41789</v>
      </c>
      <c r="B22" s="14">
        <f>Main!C22/Main!C21-1</f>
        <v>1.2048192771084265E-2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</row>
    <row r="23" spans="1:12" x14ac:dyDescent="0.35">
      <c r="A23" s="17">
        <f>Main!B23</f>
        <v>41820</v>
      </c>
      <c r="B23" s="14">
        <f>Main!C23/Main!C22-1</f>
        <v>1.2580209388720176E-2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</row>
    <row r="24" spans="1:12" x14ac:dyDescent="0.35">
      <c r="A24" s="17">
        <f>Main!B24</f>
        <v>41851</v>
      </c>
      <c r="B24" s="14">
        <f>Main!C24/Main!C23-1</f>
        <v>3.5687484365880096E-2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</row>
    <row r="25" spans="1:12" x14ac:dyDescent="0.35">
      <c r="A25" s="17">
        <f>Main!B25</f>
        <v>41880</v>
      </c>
      <c r="B25" s="14">
        <f>Main!C25/Main!C24-1</f>
        <v>1.795346590451663E-2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</row>
    <row r="26" spans="1:12" x14ac:dyDescent="0.35">
      <c r="A26" s="17">
        <f>Main!B27</f>
        <v>41912</v>
      </c>
      <c r="B26" s="14">
        <f>Main!C27/Main!C25-1</f>
        <v>1.1072445428661482E-3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</row>
    <row r="27" spans="1:12" x14ac:dyDescent="0.35">
      <c r="A27" s="17">
        <f>Main!B28</f>
        <v>41943</v>
      </c>
      <c r="B27" s="14">
        <f>Main!C28/Main!C27-1</f>
        <v>6.7151208721758504E-3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</row>
    <row r="28" spans="1:12" x14ac:dyDescent="0.35">
      <c r="A28" s="17">
        <f>Main!B29</f>
        <v>41971</v>
      </c>
      <c r="B28" s="14">
        <f>Main!C29/Main!C28-1</f>
        <v>1.0594051636192425E-2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</row>
    <row r="29" spans="1:12" x14ac:dyDescent="0.35">
      <c r="A29" s="17">
        <f>Main!B30</f>
        <v>42004</v>
      </c>
      <c r="B29" s="14">
        <f>Main!C30/Main!C29-1</f>
        <v>-1.560801366671849E-2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</row>
    <row r="30" spans="1:12" x14ac:dyDescent="0.35">
      <c r="A30" s="17">
        <f>Main!B31</f>
        <v>42034</v>
      </c>
      <c r="B30" s="14">
        <f>Main!C31/Main!C30-1</f>
        <v>2.7766821803265618E-2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</row>
    <row r="31" spans="1:12" x14ac:dyDescent="0.35">
      <c r="A31" s="17">
        <f>Main!B32</f>
        <v>42062</v>
      </c>
      <c r="B31" s="14">
        <f>Main!C32/Main!C31-1</f>
        <v>2.1106761838974641E-2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</row>
    <row r="32" spans="1:12" x14ac:dyDescent="0.35">
      <c r="A32" s="17">
        <f>Main!B33</f>
        <v>42094</v>
      </c>
      <c r="B32" s="14">
        <f>Main!C33/Main!C32-1</f>
        <v>1.1425135297654876E-2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</row>
    <row r="33" spans="1:12" x14ac:dyDescent="0.35">
      <c r="A33" s="17">
        <f>Main!B34</f>
        <v>42124</v>
      </c>
      <c r="B33" s="14">
        <f>Main!C34/Main!C33-1</f>
        <v>6.4655172413792927E-2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</row>
    <row r="34" spans="1:12" x14ac:dyDescent="0.35">
      <c r="A34" s="17">
        <f>Main!B35</f>
        <v>42153</v>
      </c>
      <c r="B34" s="14">
        <f>Main!C35/Main!C34-1</f>
        <v>3.9089766857462127E-2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</row>
    <row r="35" spans="1:12" x14ac:dyDescent="0.35">
      <c r="A35" s="17">
        <f>Main!B36</f>
        <v>42185</v>
      </c>
      <c r="B35" s="14">
        <f>Main!C36/Main!C35-1</f>
        <v>-1.5786645169958535E-2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</row>
    <row r="36" spans="1:12" x14ac:dyDescent="0.35">
      <c r="A36" s="17">
        <f>Main!B37</f>
        <v>42216</v>
      </c>
      <c r="B36" s="14">
        <f>Main!C37/Main!C36-1</f>
        <v>-5.0849771346665684E-2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</row>
    <row r="37" spans="1:12" x14ac:dyDescent="0.35">
      <c r="A37" s="17">
        <f>Main!B38</f>
        <v>42247</v>
      </c>
      <c r="B37" s="14">
        <f>Main!C38/Main!C37-1</f>
        <v>-7.2199050769451989E-2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</row>
    <row r="38" spans="1:12" x14ac:dyDescent="0.35">
      <c r="A38" s="17">
        <f>Main!B39</f>
        <v>42277</v>
      </c>
      <c r="B38" s="14">
        <f>Main!C39/Main!C38-1</f>
        <v>4.960471244768172E-3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</row>
    <row r="39" spans="1:12" x14ac:dyDescent="0.35">
      <c r="A39" s="17">
        <f>Main!B40</f>
        <v>42307</v>
      </c>
      <c r="B39" s="14">
        <f>Main!C40/Main!C39-1</f>
        <v>3.1698287829708516E-2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</row>
    <row r="40" spans="1:12" x14ac:dyDescent="0.35">
      <c r="A40" s="17">
        <f>Main!B41</f>
        <v>42338</v>
      </c>
      <c r="B40" s="14">
        <f>Main!C41/Main!C40-1</f>
        <v>-7.4755176796115208E-5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</row>
    <row r="41" spans="1:12" x14ac:dyDescent="0.35">
      <c r="A41" s="17">
        <f>Main!B42</f>
        <v>42369</v>
      </c>
      <c r="B41" s="14">
        <f>Main!C42/Main!C41-1</f>
        <v>6.4294258373207569E-3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</row>
    <row r="42" spans="1:12" x14ac:dyDescent="0.35">
      <c r="A42" s="17">
        <f>Main!B44</f>
        <v>42398</v>
      </c>
      <c r="B42" s="14">
        <f>Main!C44/Main!C42-1</f>
        <v>-6.5740603179319623E-2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</row>
    <row r="43" spans="1:12" x14ac:dyDescent="0.35">
      <c r="A43" s="17">
        <f>Main!B45</f>
        <v>42429</v>
      </c>
      <c r="B43" s="14">
        <f>Main!C45/Main!C44-1</f>
        <v>-7.3149399697861606E-3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</row>
    <row r="44" spans="1:12" x14ac:dyDescent="0.35">
      <c r="A44" s="17">
        <f>Main!B46</f>
        <v>42460</v>
      </c>
      <c r="B44" s="14">
        <f>Main!C46/Main!C45-1</f>
        <v>5.534641569883858E-2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</row>
    <row r="45" spans="1:12" x14ac:dyDescent="0.35">
      <c r="A45" s="17">
        <f>Main!B47</f>
        <v>42489</v>
      </c>
      <c r="B45" s="14">
        <f>Main!C47/Main!C46-1</f>
        <v>8.2726168791742438E-3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</row>
    <row r="46" spans="1:12" x14ac:dyDescent="0.35">
      <c r="A46" s="17">
        <f>Main!B48</f>
        <v>42521</v>
      </c>
      <c r="B46" s="14">
        <f>Main!C48/Main!C47-1</f>
        <v>-6.7745577719232619E-3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</row>
    <row r="47" spans="1:12" x14ac:dyDescent="0.35">
      <c r="A47" s="17">
        <f>Main!B49</f>
        <v>42551</v>
      </c>
      <c r="B47" s="14">
        <f>Main!C49/Main!C48-1</f>
        <v>-2.5009473285334538E-3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</row>
    <row r="48" spans="1:12" x14ac:dyDescent="0.35">
      <c r="A48" s="17">
        <f>Main!B50</f>
        <v>42580</v>
      </c>
      <c r="B48" s="14">
        <f>Main!C50/Main!C49-1</f>
        <v>2.0285670870688222E-2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</row>
    <row r="49" spans="1:15" x14ac:dyDescent="0.35">
      <c r="A49" s="17">
        <f>Main!B51</f>
        <v>42613</v>
      </c>
      <c r="B49" s="14">
        <f>Main!C51/Main!C50-1</f>
        <v>4.222205674286994E-2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</row>
    <row r="50" spans="1:15" x14ac:dyDescent="0.35">
      <c r="A50" s="17">
        <f>Main!B52</f>
        <v>42643</v>
      </c>
      <c r="B50" s="14">
        <f>Main!C52/Main!C51-1</f>
        <v>2.736496141754774E-2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</row>
    <row r="51" spans="1:15" x14ac:dyDescent="0.35">
      <c r="A51" s="17">
        <f>Main!B53</f>
        <v>42674</v>
      </c>
      <c r="B51" s="14">
        <f>Main!C53/Main!C52-1</f>
        <v>2.3715140134918933E-2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</row>
    <row r="52" spans="1:15" x14ac:dyDescent="0.35">
      <c r="A52" s="17">
        <f>Main!B54</f>
        <v>42704</v>
      </c>
      <c r="B52" s="14">
        <f>Main!C54/Main!C53-1</f>
        <v>1.6032608695652373E-2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</row>
    <row r="53" spans="1:15" x14ac:dyDescent="0.35">
      <c r="A53" s="17">
        <f>Main!B55</f>
        <v>42734</v>
      </c>
      <c r="B53" s="14">
        <f>Main!C55/Main!C54-1</f>
        <v>2.3401979138806261E-3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</row>
    <row r="54" spans="1:15" x14ac:dyDescent="0.35">
      <c r="A54" s="17">
        <f>Main!B56</f>
        <v>42766</v>
      </c>
      <c r="B54" s="14">
        <f>Main!C56/Main!C55-1</f>
        <v>1.5676072310052636E-2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</row>
    <row r="55" spans="1:15" x14ac:dyDescent="0.35">
      <c r="A55" s="17">
        <f>Main!B57</f>
        <v>42794</v>
      </c>
      <c r="B55" s="14">
        <f>Main!C57/Main!C56-1</f>
        <v>3.1722054380664666E-2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</row>
    <row r="56" spans="1:15" x14ac:dyDescent="0.35">
      <c r="A56" s="17">
        <f>Main!B58</f>
        <v>42825</v>
      </c>
      <c r="B56" s="14">
        <f>Main!C58/Main!C57-1</f>
        <v>1.7251257241072127E-2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</row>
    <row r="57" spans="1:15" x14ac:dyDescent="0.35">
      <c r="A57" s="17">
        <f>Main!B59</f>
        <v>42855</v>
      </c>
      <c r="B57" s="14">
        <f>Main!C59/Main!C58-1</f>
        <v>8.0100125156445934E-3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5" x14ac:dyDescent="0.35">
      <c r="A58" s="17">
        <f>Main!B60</f>
        <v>42886</v>
      </c>
      <c r="B58" s="14">
        <f>Main!C60/Main!C59-1</f>
        <v>5.4010429600197529E-3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5" x14ac:dyDescent="0.35">
      <c r="A59" s="17">
        <f>Main!B62</f>
        <v>42916</v>
      </c>
      <c r="B59" s="14">
        <f>Main!C62/Main!C60-1</f>
        <v>4.6928064217353072E-3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5" x14ac:dyDescent="0.35">
      <c r="A60" s="17">
        <f>Main!B63</f>
        <v>42947</v>
      </c>
      <c r="B60" s="14">
        <f>Main!C63/Main!C62-1</f>
        <v>7.2521664310736256E-3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5" x14ac:dyDescent="0.35">
      <c r="A61" s="17">
        <f>Main!B64</f>
        <v>42978</v>
      </c>
      <c r="B61" s="14">
        <f>Main!C64/Main!C63-1</f>
        <v>5.8575874061870259E-3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5" x14ac:dyDescent="0.35">
      <c r="A62" s="17">
        <f>Main!B65</f>
        <v>43008</v>
      </c>
      <c r="B62" s="14">
        <f>Main!C65/Main!C64-1</f>
        <v>6.2481043372764056E-3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5" x14ac:dyDescent="0.35">
      <c r="A63" s="17">
        <f>Main!B66</f>
        <v>43039</v>
      </c>
      <c r="B63" s="14">
        <f>Main!C66/Main!C65-1</f>
        <v>2.2003858210754901E-2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5" x14ac:dyDescent="0.35">
      <c r="A64" s="17">
        <f>Main!B67</f>
        <v>43069</v>
      </c>
      <c r="B64" s="14">
        <f>Main!C67/Main!C66-1</f>
        <v>-3.8341296525689073E-3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5">
      <c r="A65" s="17">
        <f>Main!B68</f>
        <v>43100</v>
      </c>
      <c r="B65" s="14">
        <f>Main!C68/Main!C67-1</f>
        <v>3.55281856939893E-4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5">
      <c r="A66" s="17">
        <f>Main!B69</f>
        <v>43131</v>
      </c>
      <c r="B66" s="14">
        <f>Main!C69/Main!C68-1</f>
        <v>3.1372084763821473E-2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5">
      <c r="A67" s="17">
        <f>Main!B70</f>
        <v>43159</v>
      </c>
      <c r="B67" s="14">
        <f>Main!C70/Main!C69-1</f>
        <v>-2.0833333333333259E-2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5">
      <c r="A68" s="17">
        <f>Main!B71</f>
        <v>43190</v>
      </c>
      <c r="B68" s="14">
        <f>Main!C71/Main!C70-1</f>
        <v>-1.8345935173788352E-2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5">
      <c r="A69" s="17">
        <f>Main!B72</f>
        <v>43220</v>
      </c>
      <c r="B69" s="14">
        <f>Main!C72/Main!C71-1</f>
        <v>1.3673274420826553E-2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5">
      <c r="A70" s="17">
        <f>Main!B73</f>
        <v>43251</v>
      </c>
      <c r="B70" s="14">
        <f>Main!C73/Main!C72-1</f>
        <v>1.6080579607704371E-2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5">
      <c r="A71" s="17">
        <f>Main!B74</f>
        <v>43281</v>
      </c>
      <c r="B71" s="14">
        <f>Main!C74/Main!C73-1</f>
        <v>-2.5797101449275273E-2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5">
      <c r="A72" s="17">
        <f>Main!B75</f>
        <v>43312</v>
      </c>
      <c r="B72" s="14">
        <f>Main!C75/Main!C74-1</f>
        <v>-1.1603689378161364E-2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5">
      <c r="A73" s="17">
        <f>Main!B76</f>
        <v>43343</v>
      </c>
      <c r="B73" s="14">
        <f>Main!C76/Main!C75-1</f>
        <v>-9.3919325707405577E-3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5">
      <c r="A74" s="17">
        <f>Main!B77</f>
        <v>43373</v>
      </c>
      <c r="B74" s="14">
        <f>Main!C77/Main!C76-1</f>
        <v>-1.2519752035979104E-2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5">
      <c r="A75" s="17">
        <f>Main!B78</f>
        <v>43404</v>
      </c>
      <c r="B75" s="14">
        <f>Main!C78/Main!C77-1</f>
        <v>-7.6932545544066921E-2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5">
      <c r="A76" s="17">
        <f>Main!B79</f>
        <v>43434</v>
      </c>
      <c r="B76" s="14">
        <f>Main!C79/Main!C78-1</f>
        <v>2.4803307107614359E-2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5">
      <c r="A77" s="17">
        <f>Main!B80</f>
        <v>43465</v>
      </c>
      <c r="B77" s="14">
        <f>Main!C80/Main!C79-1</f>
        <v>-1.3012361743656498E-2</v>
      </c>
      <c r="C77" s="14"/>
      <c r="D77" s="14"/>
      <c r="E77" s="14"/>
      <c r="F77" s="14"/>
      <c r="G77" s="14"/>
      <c r="H77" s="14"/>
      <c r="I77" s="14"/>
      <c r="J77" s="14"/>
      <c r="K77" s="14"/>
      <c r="L77" s="19"/>
      <c r="O77" s="16"/>
    </row>
    <row r="78" spans="1:15" x14ac:dyDescent="0.35">
      <c r="A78" s="17">
        <f>Main!B81</f>
        <v>43496</v>
      </c>
      <c r="B78" s="14">
        <f>Main!C81/Main!C80-1</f>
        <v>4.001318391562303E-2</v>
      </c>
      <c r="C78" s="14"/>
      <c r="D78" s="14"/>
      <c r="E78" s="14"/>
      <c r="F78" s="14"/>
      <c r="G78" s="14"/>
      <c r="H78" s="14"/>
      <c r="I78" s="14"/>
      <c r="J78" s="14"/>
      <c r="K78" s="14"/>
      <c r="L78" s="19"/>
      <c r="O78" s="16"/>
    </row>
    <row r="79" spans="1:15" x14ac:dyDescent="0.35">
      <c r="A79" s="17">
        <f>Main!B82</f>
        <v>43524</v>
      </c>
      <c r="B79" s="14">
        <f>Main!C82/Main!C81-1</f>
        <v>2.1486974710020812E-2</v>
      </c>
      <c r="C79" s="14"/>
      <c r="D79" s="14"/>
      <c r="E79" s="14"/>
      <c r="F79" s="14"/>
      <c r="G79" s="14"/>
      <c r="H79" s="14"/>
      <c r="I79" s="14"/>
      <c r="J79" s="14"/>
      <c r="K79" s="14"/>
      <c r="L79" s="19"/>
      <c r="O79" s="16"/>
    </row>
    <row r="80" spans="1:15" x14ac:dyDescent="0.35">
      <c r="A80" s="17">
        <f>Main!B83</f>
        <v>43555</v>
      </c>
      <c r="B80" s="14">
        <f>Main!C83/Main!C82-1</f>
        <v>6.5773144700917996E-3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Main!C84/Main!C83-1</f>
        <v>1.0109727530514201E-2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Main!C85/Main!C84-1</f>
        <v>-3.8752593677529701E-2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Main!C86/Main!C85-1</f>
        <v>1.0094597168433861E-2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Main!C87/Main!C86-1</f>
        <v>-2.3255813953488857E-3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Main!C88/Main!C87-1</f>
        <v>-5.5629055629055513E-2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Main!C89/Main!C88-1</f>
        <v>4.469646430953933E-3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Main!C90/Main!C89-1</f>
        <v>2.9886431560073312E-3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Main!C91/Main!C90-1</f>
        <v>3.4432525493310884E-3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Main!C92/Main!C91-1</f>
        <v>2.3822093176719017E-2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Main!C93/Main!C92-1</f>
        <v>-4.3312922977763457E-2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Main!C94/Main!C93-1</f>
        <v>-2.7757191942329729E-2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Main!C95/Main!C94-1</f>
        <v>-0.14087727808190698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Main!C96/Main!C95-1</f>
        <v>7.9851588965962117E-2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Main!C97/Main!C96-1</f>
        <v>-1.7926501344488477E-3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Main!C98/Main!C97-1</f>
        <v>1.4965579167913745E-2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Main!C99/Main!C98-1</f>
        <v>1.4966086700088477E-2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Main!C100/Main!C99-1</f>
        <v>2.5858938040241197E-2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Main!C101/Main!C100-1</f>
        <v>-2.1241945762230374E-3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Main!C102/Main!C101-1</f>
        <v>1.4262399772936751E-2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Main!C103/Main!C102-1</f>
        <v>8.7938995382677909E-2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Main!C104/Main!C103-1</f>
        <v>3.8968555076843936E-2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Main!C105/Main!C104-1</f>
        <v>1.3678281859256014E-2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Main!C106/Main!C105-1</f>
        <v>5.4768592013676898E-2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Main!C107/Main!C106-1</f>
        <v>3.2416787264833546E-2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Main!C108/Main!C107-1</f>
        <v>4.552845528455296E-2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Main!C109/Main!C108-1</f>
        <v>3.6466992009438481E-3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Main!C110/Main!C109-1</f>
        <v>2.3243387656959547E-2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Main!C111/Main!C110-1</f>
        <v>-2.3759791122715423E-2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Main!C112/Main!C111-1</f>
        <v>1.2302754747258726E-2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Main!C113/Main!C112-1</f>
        <v>9.1941875825627406E-3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Main!C114/Main!C113-1</f>
        <v>-3.2462432588094003E-3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Main!C115/Main!C114-1</f>
        <v>-2.1747124021642139E-2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Main!C116/Main!C115-1</f>
        <v>2.5989367985824074E-2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Main!C117/Main!C116-1</f>
        <v>-1.5544041450777146E-2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Main!C118/Main!C117-1</f>
        <v>2.0361509835194136E-2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Main!C119/Main!C118-1</f>
        <v>2.0319908299899492E-3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Main!C120/Main!C119-1</f>
        <v>-7.9554908485857112E-3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Main!C121/Main!C120-1</f>
        <v>-7.3379107919691045E-4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Main!C122/Main!C121-1</f>
        <v>-3.8447416732231954E-2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Main!C123/Main!C122-1</f>
        <v>-2.4001745581496703E-3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Main!C124/Main!C123-1</f>
        <v>1.3560804899387602E-2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Main!C125/Main!C124-1</f>
        <v>-6.7382391022874466E-2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Main!C126/Main!C125-1</f>
        <v>-2.4989876786024157E-2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Main!C127/Main!C126-1</f>
        <v>5.7015722337585117E-2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Main!C128/Main!C127-1</f>
        <v>4.7709923664120968E-3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Main!C129/Main!C128-1</f>
        <v>3.6534271828389642E-2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Main!C130/Main!C129-1</f>
        <v>-1.9401778496362931E-3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Main!C131/Main!C130-1</f>
        <v>-1.8359522652411364E-3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Main!C132/Main!C131-1</f>
        <v>2.0070327292399215E-2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Main!C133/Main!C132-1</f>
        <v>-1.5591854051760667E-2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Main!C134/Main!C133-1</f>
        <v>2.3434974679452658E-2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Main!C135/Main!C134-1</f>
        <v>1.6792125072379926E-2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Main!C136/Main!C135-1</f>
        <v>-1.9879892317249959E-2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Main!C137/Main!C136-1</f>
        <v>1.6374392562856777E-3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Main!C138/Main!C137-1</f>
        <v>-2.9478458049886691E-2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Main!C139/Main!C138-1</f>
        <v>2.6624646815909703E-2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Main!C140/Main!C139-1</f>
        <v>2.0694400338731933E-2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Main!C141/Main!C140-1</f>
        <v>2.5926886180969166E-3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Main!C142/Main!C141-1</f>
        <v>2.2808378588052847E-2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Main!C143/Main!C142-1</f>
        <v>1.9569174757281482E-2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Main!C144/Main!C143-1</f>
        <v>9.423200912562546E-3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Main!C145/Main!C144-1</f>
        <v>2.0193583255539549E-2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Main!C146/Main!C145-1</f>
        <v>3.2267385860142994E-3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Main!C147/Main!C146-1</f>
        <v>1.9202150640871274E-3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Main!C148/Main!C147-1</f>
        <v>-8.624407072014284E-4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Main!C149/Main!C148-1</f>
        <v>2.2442813983599486E-2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Main!C150/Main!C149-1</f>
        <v>-9.6618357487923134E-3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Main!C151/Main!C150-1</f>
        <v>6.2041202936300444E-3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Main!C152/Main!C151-1</f>
        <v>1.3037748282029415E-2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Main!C153/Main!C152-1</f>
        <v>3.9957255029503536E-3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4:S150"/>
  <sheetViews>
    <sheetView topLeftCell="A4" zoomScaleNormal="100" zoomScalePageLayoutView="150" workbookViewId="0">
      <pane ySplit="1" topLeftCell="A128" activePane="bottomLeft" state="frozen"/>
      <selection activeCell="A4" sqref="A4"/>
      <selection pane="bottomLeft" activeCell="C4" sqref="C1:M1048576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Main!B5</f>
        <v>41274</v>
      </c>
    </row>
    <row r="6" spans="1:12" x14ac:dyDescent="0.35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Main!B8</f>
        <v>41362</v>
      </c>
      <c r="B8" s="14">
        <f>Main!C8/Main!C5-1</f>
        <v>2.5505629172063449E-2</v>
      </c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35">
      <c r="A9" s="17">
        <f>Main!B9</f>
        <v>41394</v>
      </c>
      <c r="B9" s="14">
        <f>Main!C9/Main!C6-1</f>
        <v>-2.9388714733542542E-3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35">
      <c r="A10" s="17">
        <f>Main!B10</f>
        <v>41425</v>
      </c>
      <c r="B10" s="14">
        <f>Main!C10/Main!C7-1</f>
        <v>5.2335178172638219E-2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35">
      <c r="A11" s="17">
        <f>Main!B11</f>
        <v>41453</v>
      </c>
      <c r="B11" s="14">
        <f>Main!C11/Main!C8-1</f>
        <v>1.7390459535606695E-2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5">
      <c r="A12" s="17">
        <f>Main!B12</f>
        <v>41486</v>
      </c>
      <c r="B12" s="14">
        <f>Main!C12/Main!C9-1</f>
        <v>4.3033994890941285E-2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35">
      <c r="A13" s="17">
        <f>Main!B13</f>
        <v>41516</v>
      </c>
      <c r="B13" s="14">
        <f>Main!C13/Main!C10-1</f>
        <v>-2.2236575013840132E-2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5">
      <c r="A14" s="17">
        <f>Main!B14</f>
        <v>41547</v>
      </c>
      <c r="B14" s="14">
        <f>Main!C14/Main!C11-1</f>
        <v>3.6478227654698214E-2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5">
      <c r="A15" s="17">
        <f>Main!B15</f>
        <v>41578</v>
      </c>
      <c r="B15" s="14">
        <f>Main!C15/Main!C12-1</f>
        <v>4.0128108515448346E-2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5">
      <c r="A16" s="17">
        <f>Main!B16</f>
        <v>41607</v>
      </c>
      <c r="B16" s="14">
        <f>Main!C16/Main!C13-1</f>
        <v>6.2847975842219572E-2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9" x14ac:dyDescent="0.35">
      <c r="A17" s="17">
        <f>Main!B17</f>
        <v>41639</v>
      </c>
      <c r="B17" s="14">
        <f>Main!C17/Main!C14-1</f>
        <v>4.8092868988391269E-2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9" x14ac:dyDescent="0.35">
      <c r="A18" s="17">
        <f>Main!B18</f>
        <v>41670</v>
      </c>
      <c r="B18" s="14">
        <f>Main!C18/Main!C15-1</f>
        <v>2.9070820503531936E-2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9" x14ac:dyDescent="0.35">
      <c r="A19" s="17">
        <f>Main!B19</f>
        <v>41698</v>
      </c>
      <c r="B19" s="14">
        <f>Main!C19/Main!C16-1</f>
        <v>2.4149871259877553E-2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9" x14ac:dyDescent="0.35">
      <c r="A20" s="17">
        <f>Main!B20</f>
        <v>41729</v>
      </c>
      <c r="B20" s="14">
        <f>Main!C20/Main!C17-1</f>
        <v>1.9163150492264247E-2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9" x14ac:dyDescent="0.35">
      <c r="A21" s="17">
        <f>Main!B21</f>
        <v>41759</v>
      </c>
      <c r="B21" s="14">
        <f>Main!C21/Main!C18-1</f>
        <v>2.992167561383452E-2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9" x14ac:dyDescent="0.35">
      <c r="A22" s="17">
        <f>Main!B22</f>
        <v>41789</v>
      </c>
      <c r="B22" s="14">
        <f>Main!C22/Main!C19-1</f>
        <v>2.6788036410923199E-2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9" x14ac:dyDescent="0.35">
      <c r="A23" s="17">
        <f>Main!B23</f>
        <v>41820</v>
      </c>
      <c r="B23" s="14">
        <f>Main!C23/Main!C20-1</f>
        <v>3.4414352251164404E-2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9" x14ac:dyDescent="0.35">
      <c r="A24" s="17">
        <f>Main!B24</f>
        <v>41851</v>
      </c>
      <c r="B24" s="14">
        <f>Main!C24/Main!C21-1</f>
        <v>6.1351790139280382E-2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9" x14ac:dyDescent="0.35">
      <c r="A25" s="17">
        <f>Main!B25</f>
        <v>41880</v>
      </c>
      <c r="B25" s="14">
        <f>Main!C25/Main!C22-1</f>
        <v>6.754474839581226E-2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9" x14ac:dyDescent="0.35">
      <c r="A26" s="17">
        <f>Main!B27</f>
        <v>41912</v>
      </c>
      <c r="B26" s="14">
        <f>Main!C27/Main!C23-1</f>
        <v>5.5449011923621949E-2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9" x14ac:dyDescent="0.35">
      <c r="A27" s="17">
        <f>Main!B28</f>
        <v>41943</v>
      </c>
      <c r="B27" s="14">
        <f>Main!C28/Main!C24-1</f>
        <v>2.592383866033332E-2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9" x14ac:dyDescent="0.35">
      <c r="A28" s="17">
        <f>Main!B29</f>
        <v>41971</v>
      </c>
      <c r="B28" s="14">
        <f>Main!C29/Main!C25-1</f>
        <v>1.8506801645049142E-2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9" x14ac:dyDescent="0.35">
      <c r="A29" s="17">
        <f>Main!B30</f>
        <v>42004</v>
      </c>
      <c r="B29" s="14">
        <f>Main!C30/Main!C27-1</f>
        <v>1.5010270184863117E-3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9" x14ac:dyDescent="0.35">
      <c r="A30" s="17">
        <f>Main!B31</f>
        <v>42034</v>
      </c>
      <c r="B30" s="14">
        <f>Main!C31/Main!C28-1</f>
        <v>2.2443694577414908E-2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S30" s="16"/>
    </row>
    <row r="31" spans="1:19" x14ac:dyDescent="0.35">
      <c r="A31" s="17">
        <f>Main!B32</f>
        <v>42062</v>
      </c>
      <c r="B31" s="14">
        <f>Main!C32/Main!C29-1</f>
        <v>3.3079670756328561E-2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9" x14ac:dyDescent="0.35">
      <c r="A32" s="17">
        <f>Main!B33</f>
        <v>42094</v>
      </c>
      <c r="B32" s="14">
        <f>Main!C33/Main!C30-1</f>
        <v>6.1449869843022809E-2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35">
      <c r="A33" s="17">
        <f>Main!B34</f>
        <v>42124</v>
      </c>
      <c r="B33" s="14">
        <f>Main!C34/Main!C31-1</f>
        <v>9.9547164018727541E-2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x14ac:dyDescent="0.35">
      <c r="A34" s="17">
        <f>Main!B35</f>
        <v>42153</v>
      </c>
      <c r="B34" s="14">
        <f>Main!C35/Main!C32-1</f>
        <v>0.11891160553217084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35">
      <c r="A35" s="17">
        <f>Main!B36</f>
        <v>42185</v>
      </c>
      <c r="B35" s="14">
        <f>Main!C36/Main!C33-1</f>
        <v>8.8807966706301977E-2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35">
      <c r="A36" s="17">
        <f>Main!B37</f>
        <v>42216</v>
      </c>
      <c r="B36" s="14">
        <f>Main!C37/Main!C34-1</f>
        <v>-2.9317325143096373E-2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x14ac:dyDescent="0.35">
      <c r="A37" s="17">
        <f>Main!B38</f>
        <v>42247</v>
      </c>
      <c r="B37" s="14">
        <f>Main!C38/Main!C35-1</f>
        <v>-0.13327959156254199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x14ac:dyDescent="0.35">
      <c r="A38" s="17">
        <f>Main!B39</f>
        <v>42277</v>
      </c>
      <c r="B38" s="14">
        <f>Main!C39/Main!C36-1</f>
        <v>-0.1150092143880963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35">
      <c r="A39" s="17">
        <f>Main!B40</f>
        <v>42307</v>
      </c>
      <c r="B39" s="14">
        <f>Main!C40/Main!C37-1</f>
        <v>-3.8041133323745036E-2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x14ac:dyDescent="0.35">
      <c r="A40" s="17">
        <f>Main!B41</f>
        <v>42338</v>
      </c>
      <c r="B40" s="14">
        <f>Main!C41/Main!C38-1</f>
        <v>3.6738490156564829E-2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x14ac:dyDescent="0.35">
      <c r="A41" s="17">
        <f>Main!B42</f>
        <v>42369</v>
      </c>
      <c r="B41" s="14">
        <f>Main!C42/Main!C39-1</f>
        <v>3.8253894801789423E-2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x14ac:dyDescent="0.35">
      <c r="A42" s="17">
        <f>Main!B44</f>
        <v>42398</v>
      </c>
      <c r="B42" s="14">
        <f>Main!C44/Main!C40-1</f>
        <v>-5.9804141436794578E-2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x14ac:dyDescent="0.35">
      <c r="A43" s="17">
        <f>Main!B45</f>
        <v>42429</v>
      </c>
      <c r="B43" s="14">
        <f>Main!C45/Main!C41-1</f>
        <v>-6.6611842105263164E-2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35">
      <c r="A44" s="17">
        <f>Main!B46</f>
        <v>42460</v>
      </c>
      <c r="B44" s="14">
        <f>Main!C46/Main!C42-1</f>
        <v>-2.1244985886198275E-2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35">
      <c r="A45" s="17">
        <f>Main!B47</f>
        <v>42489</v>
      </c>
      <c r="B45" s="14">
        <f>Main!C47/Main!C44-1</f>
        <v>5.6293233680527965E-2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35">
      <c r="A46" s="17">
        <f>Main!B48</f>
        <v>42521</v>
      </c>
      <c r="B46" s="14">
        <f>Main!C48/Main!C45-1</f>
        <v>5.6868241890268179E-2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x14ac:dyDescent="0.35">
      <c r="A47" s="17">
        <f>Main!B49</f>
        <v>42551</v>
      </c>
      <c r="B47" s="14">
        <f>Main!C49/Main!C46-1</f>
        <v>-1.0625379477837704E-3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x14ac:dyDescent="0.35">
      <c r="A48" s="17">
        <f>Main!B50</f>
        <v>42580</v>
      </c>
      <c r="B48" s="14">
        <f>Main!C50/Main!C47-1</f>
        <v>1.0839292435077086E-2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9" x14ac:dyDescent="0.35">
      <c r="A49" s="17">
        <f>Main!B51</f>
        <v>42613</v>
      </c>
      <c r="B49" s="14">
        <f>Main!C51/Main!C48-1</f>
        <v>6.0704812428950428E-2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9" x14ac:dyDescent="0.35">
      <c r="A50" s="17">
        <f>Main!B52</f>
        <v>42643</v>
      </c>
      <c r="B50" s="14">
        <f>Main!C52/Main!C49-1</f>
        <v>9.2463151496732898E-2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9" x14ac:dyDescent="0.35">
      <c r="A51" s="17">
        <f>Main!B53</f>
        <v>42674</v>
      </c>
      <c r="B51" s="14">
        <f>Main!C53/Main!C50-1</f>
        <v>9.6135229726710847E-2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9" x14ac:dyDescent="0.35">
      <c r="A52" s="17">
        <f>Main!B54</f>
        <v>42704</v>
      </c>
      <c r="B52" s="14">
        <f>Main!C54/Main!C51-1</f>
        <v>6.8591026007430722E-2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9" x14ac:dyDescent="0.35">
      <c r="A53" s="17">
        <f>Main!B55</f>
        <v>42734</v>
      </c>
      <c r="B53" s="14">
        <f>Main!C55/Main!C52-1</f>
        <v>4.2562069684957349E-2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9" x14ac:dyDescent="0.35">
      <c r="A54" s="17">
        <f>Main!B56</f>
        <v>42766</v>
      </c>
      <c r="B54" s="14">
        <f>Main!C56/Main!C53-1</f>
        <v>3.4375000000000044E-2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9" x14ac:dyDescent="0.35">
      <c r="A55" s="17">
        <f>Main!B57</f>
        <v>42794</v>
      </c>
      <c r="B55" s="14">
        <f>Main!C57/Main!C54-1</f>
        <v>5.0347686547205228E-2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9" x14ac:dyDescent="0.35">
      <c r="A56" s="17">
        <f>Main!B58</f>
        <v>42825</v>
      </c>
      <c r="B56" s="14">
        <f>Main!C58/Main!C55-1</f>
        <v>6.597291708358366E-2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O56" s="16"/>
      <c r="S56" s="16"/>
    </row>
    <row r="57" spans="1:19" x14ac:dyDescent="0.35">
      <c r="A57" s="17">
        <f>Main!B59</f>
        <v>42855</v>
      </c>
      <c r="B57" s="14">
        <f>Main!C59/Main!C56-1</f>
        <v>5.7927229738605091E-2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O57" s="16"/>
    </row>
    <row r="58" spans="1:19" x14ac:dyDescent="0.35">
      <c r="A58" s="17">
        <f>Main!B60</f>
        <v>42886</v>
      </c>
      <c r="B58" s="14">
        <f>Main!C60/Main!C57-1</f>
        <v>3.0937679037494226E-2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O58" s="16"/>
    </row>
    <row r="59" spans="1:19" x14ac:dyDescent="0.35">
      <c r="A59" s="17">
        <f>Main!B62</f>
        <v>42916</v>
      </c>
      <c r="B59" s="14">
        <f>Main!C62/Main!C58-1</f>
        <v>1.8210262828535662E-2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O59" s="16"/>
    </row>
    <row r="60" spans="1:19" x14ac:dyDescent="0.35">
      <c r="A60" s="17">
        <f>Main!B63</f>
        <v>42947</v>
      </c>
      <c r="B60" s="14">
        <f>Main!C63/Main!C59-1</f>
        <v>1.7444747951328443E-2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O60" s="16"/>
    </row>
    <row r="61" spans="1:19" x14ac:dyDescent="0.35">
      <c r="A61" s="17">
        <f>Main!B64</f>
        <v>42978</v>
      </c>
      <c r="B61" s="14">
        <f>Main!C64/Main!C60-1</f>
        <v>1.7906761346094591E-2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O61" s="16"/>
    </row>
    <row r="62" spans="1:19" x14ac:dyDescent="0.35">
      <c r="A62" s="17">
        <f>Main!B65</f>
        <v>43008</v>
      </c>
      <c r="B62" s="14">
        <f>Main!C65/Main!C62-1</f>
        <v>1.9482514903816472E-2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O62" s="16"/>
    </row>
    <row r="63" spans="1:19" x14ac:dyDescent="0.35">
      <c r="A63" s="17">
        <f>Main!B66</f>
        <v>43039</v>
      </c>
      <c r="B63" s="14">
        <f>Main!C66/Main!C63-1</f>
        <v>3.4413326011349277E-2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O63" s="16"/>
    </row>
    <row r="64" spans="1:19" x14ac:dyDescent="0.35">
      <c r="A64" s="17">
        <f>Main!B67</f>
        <v>43069</v>
      </c>
      <c r="B64" s="14">
        <f>Main!C67/Main!C64-1</f>
        <v>2.4446466484683071E-2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O64" s="16"/>
    </row>
    <row r="65" spans="1:15" x14ac:dyDescent="0.35">
      <c r="A65" s="17">
        <f>Main!B68</f>
        <v>43100</v>
      </c>
      <c r="B65" s="14">
        <f>Main!C68/Main!C65-1</f>
        <v>1.8447070171208058E-2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O65" s="16"/>
    </row>
    <row r="66" spans="1:15" x14ac:dyDescent="0.35">
      <c r="A66" s="17">
        <f>Main!B69</f>
        <v>43131</v>
      </c>
      <c r="B66" s="14">
        <f>Main!C69/Main!C66-1</f>
        <v>2.7782693328614494E-2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O66" s="16"/>
    </row>
    <row r="67" spans="1:15" x14ac:dyDescent="0.35">
      <c r="A67" s="17">
        <f>Main!B70</f>
        <v>43159</v>
      </c>
      <c r="B67" s="14">
        <f>Main!C70/Main!C67-1</f>
        <v>1.0243960208432101E-2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O67" s="16"/>
    </row>
    <row r="68" spans="1:15" x14ac:dyDescent="0.35">
      <c r="A68" s="17">
        <f>Main!B71</f>
        <v>43190</v>
      </c>
      <c r="B68" s="14">
        <f>Main!C71/Main!C68-1</f>
        <v>-8.6421214632413923E-3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O68" s="16"/>
    </row>
    <row r="69" spans="1:15" x14ac:dyDescent="0.35">
      <c r="A69" s="17">
        <f>Main!B72</f>
        <v>43220</v>
      </c>
      <c r="B69" s="14">
        <f>Main!C72/Main!C69-1</f>
        <v>-2.5654269972451793E-2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O69" s="16"/>
    </row>
    <row r="70" spans="1:15" x14ac:dyDescent="0.35">
      <c r="A70" s="17">
        <f>Main!B73</f>
        <v>43251</v>
      </c>
      <c r="B70" s="14">
        <f>Main!C73/Main!C70-1</f>
        <v>1.1077896957974342E-2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O70" s="16"/>
    </row>
    <row r="71" spans="1:15" x14ac:dyDescent="0.35">
      <c r="A71" s="17">
        <f>Main!B74</f>
        <v>43281</v>
      </c>
      <c r="B71" s="14">
        <f>Main!C74/Main!C71-1</f>
        <v>3.403391449725568E-3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O71" s="16"/>
    </row>
    <row r="72" spans="1:15" x14ac:dyDescent="0.35">
      <c r="A72" s="17">
        <f>Main!B75</f>
        <v>43312</v>
      </c>
      <c r="B72" s="14">
        <f>Main!C75/Main!C72-1</f>
        <v>-2.1617482476291583E-2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O72" s="16"/>
    </row>
    <row r="73" spans="1:15" x14ac:dyDescent="0.35">
      <c r="A73" s="17">
        <f>Main!B76</f>
        <v>43343</v>
      </c>
      <c r="B73" s="14">
        <f>Main!C76/Main!C73-1</f>
        <v>-4.6144927536231894E-2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O73" s="16"/>
    </row>
    <row r="74" spans="1:15" x14ac:dyDescent="0.35">
      <c r="A74" s="17">
        <f>Main!B77</f>
        <v>43373</v>
      </c>
      <c r="B74" s="14">
        <f>Main!C77/Main!C74-1</f>
        <v>-3.3144897351978675E-2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O74" s="16"/>
    </row>
    <row r="75" spans="1:15" x14ac:dyDescent="0.35">
      <c r="A75" s="17">
        <f>Main!B78</f>
        <v>43404</v>
      </c>
      <c r="B75" s="14">
        <f>Main!C78/Main!C75-1</f>
        <v>-9.7049969897652022E-2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O75" s="16"/>
    </row>
    <row r="76" spans="1:15" x14ac:dyDescent="0.35">
      <c r="A76" s="17">
        <f>Main!B79</f>
        <v>43434</v>
      </c>
      <c r="B76" s="14">
        <f>Main!C79/Main!C76-1</f>
        <v>-6.5880636927190928E-2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O76" s="16"/>
    </row>
    <row r="77" spans="1:15" x14ac:dyDescent="0.35">
      <c r="A77" s="17">
        <f>Main!B80</f>
        <v>43465</v>
      </c>
      <c r="B77" s="14">
        <f>Main!C80/Main!C77-1</f>
        <v>-6.6346627277203307E-2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O77" s="16"/>
    </row>
    <row r="78" spans="1:15" x14ac:dyDescent="0.35">
      <c r="A78" s="17">
        <f>Main!B81</f>
        <v>43496</v>
      </c>
      <c r="B78" s="14">
        <f>Main!C81/Main!C78-1</f>
        <v>5.1940258701160369E-2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O78" s="16"/>
    </row>
    <row r="79" spans="1:15" x14ac:dyDescent="0.35">
      <c r="A79" s="17">
        <f>Main!B82</f>
        <v>43524</v>
      </c>
      <c r="B79" s="14">
        <f>Main!C82/Main!C79-1</f>
        <v>4.8536109303838781E-2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O79" s="16"/>
    </row>
    <row r="80" spans="1:15" x14ac:dyDescent="0.35">
      <c r="A80" s="17">
        <f>Main!B83</f>
        <v>43555</v>
      </c>
      <c r="B80" s="14">
        <f>Main!C83/Main!C80-1</f>
        <v>6.9347396176664633E-2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Main!C84/Main!C81-1</f>
        <v>3.8600494390568674E-2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Main!C85/Main!C82-1</f>
        <v>-2.2648299826259599E-2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Main!C86/Main!C83-1</f>
        <v>-1.9233140180002439E-2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Main!C87/Main!C84-1</f>
        <v>-3.1307213474917717E-2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Main!C88/Main!C85-1</f>
        <v>-4.8314392736969025E-2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Main!C89/Main!C86-1</f>
        <v>-5.3614079195474562E-2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Main!C90/Main!C87-1</f>
        <v>-4.857304857304845E-2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Main!C91/Main!C88-1</f>
        <v>1.0940627084722987E-2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Main!C92/Main!C89-1</f>
        <v>3.0417745898917437E-2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Main!C93/Main!C90-1</f>
        <v>-1.7150046351476655E-2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Main!C94/Main!C91-1</f>
        <v>-4.7710175531212817E-2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Main!C95/Main!C92-1</f>
        <v>-0.2009023525620367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Main!C96/Main!C93-1</f>
        <v>-9.8026005524489701E-2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Main!C97/Main!C94-1</f>
        <v>-7.3938050031183034E-2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Main!C98/Main!C95-1</f>
        <v>9.4047427004355422E-2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Main!C99/Main!C96-1</f>
        <v>2.8308933373169864E-2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Main!C100/Main!C97-1</f>
        <v>5.6794372942232885E-2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Main!C101/Main!C98-1</f>
        <v>3.9000294898260179E-2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Main!C102/Main!C99-1</f>
        <v>3.8279944795525545E-2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Main!C103/Main!C100-1</f>
        <v>0.10111166182822351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Main!C104/Main!C101-1</f>
        <v>0.14645568722060598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Main!C105/Main!C102-1</f>
        <v>0.14579543864558553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Main!C106/Main!C103-1</f>
        <v>0.11086103787537782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Main!C107/Main!C104-1</f>
        <v>0.10385591384539206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Main!C108/Main!C105-1</f>
        <v>0.13853950421296868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Main!C109/Main!C106-1</f>
        <v>8.3357452966714929E-2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Main!C110/Main!C107-1</f>
        <v>7.3731426969442238E-2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Main!C111/Main!C108-1</f>
        <v>2.5741406124308863E-3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Main!C112/Main!C109-1</f>
        <v>1.1220945765428869E-2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Main!C113/Main!C110-1</f>
        <v>-2.663185378590005E-3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Main!C114/Main!C111-1</f>
        <v>1.8293661406793449E-2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Main!C115/Main!C112-1</f>
        <v>-1.5957727873183725E-2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Main!C116/Main!C113-1</f>
        <v>4.1887009791086172E-4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Main!C117/Main!C114-1</f>
        <v>-1.1924147712349731E-2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Main!C118/Main!C115-1</f>
        <v>3.0607313537024172E-2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Main!C119/Main!C116-1</f>
        <v>6.5421049877008031E-3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Main!C120/Main!C117-1</f>
        <v>1.4300903774588036E-2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Main!C121/Main!C118-1</f>
        <v>-6.669098108685434E-3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Main!C122/Main!C119-1</f>
        <v>-4.6797004991680491E-2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Main!C123/Main!C120-1</f>
        <v>-4.1459195974631768E-2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Main!C124/Main!C121-1</f>
        <v>-2.7747180697613394E-2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Main!C125/Main!C122-1</f>
        <v>-5.7004145756054947E-2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Main!C126/Main!C123-1</f>
        <v>-7.835739282589671E-2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Main!C127/Main!C124-1</f>
        <v>-3.8843331894691469E-2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Main!C128/Main!C125-1</f>
        <v>3.5518019320876837E-2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Main!C129/Main!C126-1</f>
        <v>0.10086027884900628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Main!C130/Main!C127-1</f>
        <v>3.9458913336327006E-2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Main!C131/Main!C128-1</f>
        <v>3.2623875761130794E-2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Main!C132/Main!C129-1</f>
        <v>1.6222042576125029E-2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Main!C133/Main!C130-1</f>
        <v>2.3219396295697248E-3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Main!C134/Main!C131-1</f>
        <v>2.7698133621855581E-2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Main!C135/Main!C132-1</f>
        <v>2.439541790411548E-2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Main!C136/Main!C133-1</f>
        <v>1.9933196853787249E-2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Main!C137/Main!C134-1</f>
        <v>-1.7897562773069309E-3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Main!C138/Main!C135-1</f>
        <v>-4.721474425346861E-2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Main!C139/Main!C136-1</f>
        <v>-2.0071836044791569E-3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Main!C140/Main!C137-1</f>
        <v>1.6980435585086662E-2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Main!C141/Main!C138-1</f>
        <v>5.0586828950228258E-2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Main!C142/Main!C139-1</f>
        <v>4.6681486186090693E-2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Main!C143/Main!C140-1</f>
        <v>4.5527612133782647E-2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Main!C144/Main!C141-1</f>
        <v>5.2650633566071914E-2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Main!C145/Main!C142-1</f>
        <v>4.9959546925566256E-2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Main!C146/Main!C143-1</f>
        <v>3.3129990576799218E-2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Main!C147/Main!C144-1</f>
        <v>2.5450793494816493E-2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Main!C148/Main!C145-1</f>
        <v>4.2862646888846001E-3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Main!C149/Main!C146-1</f>
        <v>2.3522634535067866E-2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Main!C150/Main!C147-1</f>
        <v>1.1690862919840894E-2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Main!C151/Main!C148-1</f>
        <v>1.8846209178535522E-2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Main!C152/Main!C149-1</f>
        <v>9.4742272876506828E-3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Main!C153/Main!C150-1</f>
        <v>2.3395690267582259E-2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4:T150"/>
  <sheetViews>
    <sheetView topLeftCell="A123" zoomScale="85" zoomScaleNormal="85" zoomScalePageLayoutView="150" workbookViewId="0">
      <selection activeCell="C123" sqref="C1:M1048576"/>
    </sheetView>
  </sheetViews>
  <sheetFormatPr defaultColWidth="11.453125" defaultRowHeight="14.5" x14ac:dyDescent="0.35"/>
  <sheetData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Main!B5</f>
        <v>41274</v>
      </c>
    </row>
    <row r="6" spans="1:12" x14ac:dyDescent="0.35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17">
        <f>Main!B11</f>
        <v>41453</v>
      </c>
      <c r="B11" s="14">
        <f>Main!C11/Main!C5-1</f>
        <v>4.3339643319717069E-2</v>
      </c>
      <c r="C11" s="14"/>
      <c r="D11" s="14"/>
      <c r="E11" s="14"/>
      <c r="F11" s="14"/>
      <c r="G11" s="14"/>
      <c r="H11" s="14"/>
      <c r="I11" s="14"/>
      <c r="J11" s="14"/>
      <c r="K11" s="14"/>
      <c r="L11" s="16"/>
    </row>
    <row r="12" spans="1:12" x14ac:dyDescent="0.35">
      <c r="A12" s="17">
        <f>Main!B12</f>
        <v>41486</v>
      </c>
      <c r="B12" s="14">
        <f>Main!C12/Main!C6-1</f>
        <v>3.9968652037617458E-2</v>
      </c>
      <c r="C12" s="14"/>
      <c r="D12" s="14"/>
      <c r="E12" s="14"/>
      <c r="F12" s="14"/>
      <c r="G12" s="14"/>
      <c r="H12" s="14"/>
      <c r="I12" s="14"/>
      <c r="J12" s="14"/>
      <c r="K12" s="14"/>
      <c r="L12" s="16"/>
    </row>
    <row r="13" spans="1:12" x14ac:dyDescent="0.35">
      <c r="A13" s="17">
        <f>Main!B13</f>
        <v>41516</v>
      </c>
      <c r="B13" s="14">
        <f>Main!C13/Main!C7-1</f>
        <v>2.8934848043499439E-2</v>
      </c>
      <c r="C13" s="14"/>
      <c r="D13" s="14"/>
      <c r="E13" s="14"/>
      <c r="F13" s="14"/>
      <c r="G13" s="14"/>
      <c r="H13" s="14"/>
      <c r="I13" s="14"/>
      <c r="J13" s="14"/>
      <c r="K13" s="14"/>
      <c r="L13" s="16"/>
    </row>
    <row r="14" spans="1:12" x14ac:dyDescent="0.35">
      <c r="A14" s="17">
        <f>Main!B14</f>
        <v>41547</v>
      </c>
      <c r="B14" s="14">
        <f>Main!C14/Main!C8-1</f>
        <v>5.4503060332264708E-2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5">
      <c r="A15" s="17">
        <f>Main!B15</f>
        <v>41578</v>
      </c>
      <c r="B15" s="14">
        <f>Main!C15/Main!C9-1</f>
        <v>8.4888976223226553E-2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5">
      <c r="A16" s="17">
        <f>Main!B16</f>
        <v>41607</v>
      </c>
      <c r="B16" s="14">
        <f>Main!C16/Main!C10-1</f>
        <v>3.921387709909574E-2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5">
      <c r="A17" s="17">
        <f>Main!B17</f>
        <v>41639</v>
      </c>
      <c r="B17" s="14">
        <f>Main!C17/Main!C11-1</f>
        <v>8.6325439266615733E-2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5">
      <c r="A18" s="17">
        <f>Main!B18</f>
        <v>41670</v>
      </c>
      <c r="B18" s="14">
        <f>Main!C18/Main!C12-1</f>
        <v>7.0365486058779236E-2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5">
      <c r="A19" s="17">
        <f>Main!B19</f>
        <v>41698</v>
      </c>
      <c r="B19" s="14">
        <f>Main!C19/Main!C13-1</f>
        <v>8.8515617627630494E-2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5">
      <c r="A20" s="17">
        <f>Main!B20</f>
        <v>41729</v>
      </c>
      <c r="B20" s="14">
        <f>Main!C20/Main!C14-1</f>
        <v>6.8177630366685005E-2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5">
      <c r="A21" s="17">
        <f>Main!B21</f>
        <v>41759</v>
      </c>
      <c r="B21" s="14">
        <f>Main!C21/Main!C15-1</f>
        <v>5.9862343778301019E-2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5">
      <c r="A22" s="17">
        <f>Main!B22</f>
        <v>41789</v>
      </c>
      <c r="B22" s="14">
        <f>Main!C22/Main!C16-1</f>
        <v>5.1584835301429433E-2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5">
      <c r="A23" s="17">
        <f>Main!B23</f>
        <v>41820</v>
      </c>
      <c r="B23" s="14">
        <f>Main!C23/Main!C17-1</f>
        <v>5.4236990154711728E-2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5">
      <c r="A24" s="17">
        <f>Main!B24</f>
        <v>41851</v>
      </c>
      <c r="B24" s="14">
        <f>Main!C24/Main!C18-1</f>
        <v>9.310921411599038E-2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5">
      <c r="A25" s="17">
        <f>Main!B25</f>
        <v>41880</v>
      </c>
      <c r="B25" s="14">
        <f>Main!C25/Main!C19-1</f>
        <v>9.6142175986129175E-2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5">
      <c r="A26" s="17">
        <f>Main!B27</f>
        <v>41912</v>
      </c>
      <c r="B26" s="14">
        <f>Main!C27/Main!C20-1</f>
        <v>9.1771606003105077E-2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5">
      <c r="A27" s="17">
        <f>Main!B28</f>
        <v>41943</v>
      </c>
      <c r="B27" s="14">
        <f>Main!C28/Main!C21-1</f>
        <v>8.8866102708707206E-2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5">
      <c r="A28" s="17">
        <f>Main!B29</f>
        <v>41971</v>
      </c>
      <c r="B28" s="14">
        <f>Main!C29/Main!C22-1</f>
        <v>8.7301587301587436E-2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5">
      <c r="A29" s="17">
        <f>Main!B30</f>
        <v>42004</v>
      </c>
      <c r="B29" s="14">
        <f>Main!C30/Main!C23-1</f>
        <v>5.703326940715403E-2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5">
      <c r="A30" s="17">
        <f>Main!B31</f>
        <v>42034</v>
      </c>
      <c r="B30" s="14">
        <f>Main!C31/Main!C24-1</f>
        <v>4.8949359954915117E-2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5">
      <c r="A31" s="17">
        <f>Main!B32</f>
        <v>42062</v>
      </c>
      <c r="B31" s="14">
        <f>Main!C32/Main!C25-1</f>
        <v>5.2198671306548539E-2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5">
      <c r="A32" s="17">
        <f>Main!B33</f>
        <v>42094</v>
      </c>
      <c r="B32" s="14">
        <f>Main!C33/Main!C27-1</f>
        <v>6.304313477642598E-2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20" x14ac:dyDescent="0.35">
      <c r="A33" s="17">
        <f>Main!B34</f>
        <v>42124</v>
      </c>
      <c r="B33" s="14">
        <f>Main!C34/Main!C28-1</f>
        <v>0.12422506474142647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20" x14ac:dyDescent="0.35">
      <c r="A34" s="17">
        <f>Main!B35</f>
        <v>42153</v>
      </c>
      <c r="B34" s="14">
        <f>Main!C35/Main!C29-1</f>
        <v>0.15592483304861005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20" x14ac:dyDescent="0.35">
      <c r="A35" s="17">
        <f>Main!B36</f>
        <v>42185</v>
      </c>
      <c r="B35" s="14">
        <f>Main!C36/Main!C30-1</f>
        <v>0.15571507454445044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20" x14ac:dyDescent="0.35">
      <c r="A36" s="17">
        <f>Main!B37</f>
        <v>42216</v>
      </c>
      <c r="B36" s="14">
        <f>Main!C37/Main!C31-1</f>
        <v>6.7311382301020961E-2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20" x14ac:dyDescent="0.35">
      <c r="A37" s="17">
        <f>Main!B38</f>
        <v>42247</v>
      </c>
      <c r="B37" s="14">
        <f>Main!C38/Main!C32-1</f>
        <v>-3.0216476247744928E-2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20" x14ac:dyDescent="0.35">
      <c r="A38" s="17">
        <f>Main!B39</f>
        <v>42277</v>
      </c>
      <c r="B38" s="14">
        <f>Main!C39/Main!C33-1</f>
        <v>-3.6414982164090448E-2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20" x14ac:dyDescent="0.35">
      <c r="A39" s="17">
        <f>Main!B40</f>
        <v>42307</v>
      </c>
      <c r="B39" s="14">
        <f>Main!C40/Main!C34-1</f>
        <v>-6.6243194192377342E-2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20" x14ac:dyDescent="0.35">
      <c r="A40" s="17">
        <f>Main!B41</f>
        <v>42338</v>
      </c>
      <c r="B40" s="14">
        <f>Main!C41/Main!C35-1</f>
        <v>-0.10143759236866867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  <c r="T40" t="s">
        <v>38</v>
      </c>
    </row>
    <row r="41" spans="1:20" x14ac:dyDescent="0.35">
      <c r="A41" s="17">
        <f>Main!B42</f>
        <v>42369</v>
      </c>
      <c r="B41" s="14">
        <f>Main!C42/Main!C36-1</f>
        <v>-8.1154869974745636E-2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20" x14ac:dyDescent="0.35">
      <c r="A42" s="17">
        <f>Main!B44</f>
        <v>42398</v>
      </c>
      <c r="B42" s="14">
        <f>Main!C44/Main!C37-1</f>
        <v>-9.5570257442830431E-2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20" x14ac:dyDescent="0.35">
      <c r="A43" s="17">
        <f>Main!B45</f>
        <v>42429</v>
      </c>
      <c r="B43" s="14">
        <f>Main!C45/Main!C38-1</f>
        <v>-3.2320570454193231E-2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20" x14ac:dyDescent="0.35">
      <c r="A44" s="17">
        <f>Main!B46</f>
        <v>42460</v>
      </c>
      <c r="B44" s="14">
        <f>Main!C46/Main!C39-1</f>
        <v>1.6196205460434987E-2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20" x14ac:dyDescent="0.35">
      <c r="A45" s="17">
        <f>Main!B47</f>
        <v>42489</v>
      </c>
      <c r="B45" s="14">
        <f>Main!C47/Main!C40-1</f>
        <v>-6.8774762652314969E-3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20" x14ac:dyDescent="0.35">
      <c r="A46" s="17">
        <f>Main!B48</f>
        <v>42521</v>
      </c>
      <c r="B46" s="14">
        <f>Main!C48/Main!C41-1</f>
        <v>-1.3531698564593353E-2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20" x14ac:dyDescent="0.35">
      <c r="A47" s="17">
        <f>Main!B49</f>
        <v>42551</v>
      </c>
      <c r="B47" s="14">
        <f>Main!C49/Main!C42-1</f>
        <v>-2.2284950230277767E-2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20" x14ac:dyDescent="0.35">
      <c r="A48" s="17">
        <f>Main!B50</f>
        <v>42580</v>
      </c>
      <c r="B48" s="14">
        <f>Main!C50/Main!C44-1</f>
        <v>6.7742704937584497E-2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5">
      <c r="A49" s="17">
        <f>Main!B51</f>
        <v>42613</v>
      </c>
      <c r="B49" s="14">
        <f>Main!C51/Main!C45-1</f>
        <v>0.12102523027633172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5">
      <c r="A50" s="17">
        <f>Main!B52</f>
        <v>42643</v>
      </c>
      <c r="B50" s="14">
        <f>Main!C52/Main!C46-1</f>
        <v>9.1302367941712204E-2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5">
      <c r="A51" s="17">
        <f>Main!B53</f>
        <v>42674</v>
      </c>
      <c r="B51" s="14">
        <f>Main!C53/Main!C47-1</f>
        <v>0.10801656003010907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5">
      <c r="A52" s="17">
        <f>Main!B54</f>
        <v>42704</v>
      </c>
      <c r="B52" s="14">
        <f>Main!C54/Main!C48-1</f>
        <v>0.13345964380447151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5">
      <c r="A53" s="17">
        <f>Main!B55</f>
        <v>42734</v>
      </c>
      <c r="B53" s="14">
        <f>Main!C55/Main!C49-1</f>
        <v>0.1389606442789848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5">
      <c r="A54" s="17">
        <f>Main!B56</f>
        <v>42766</v>
      </c>
      <c r="B54" s="14">
        <f>Main!C56/Main!C50-1</f>
        <v>0.13381487824856664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5">
      <c r="A55" s="17">
        <f>Main!B57</f>
        <v>42794</v>
      </c>
      <c r="B55" s="14">
        <f>Main!C57/Main!C51-1</f>
        <v>0.12239211203200906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</row>
    <row r="56" spans="1:15" x14ac:dyDescent="0.35">
      <c r="A56" s="17">
        <f>Main!B58</f>
        <v>42825</v>
      </c>
      <c r="B56" s="14">
        <f>Main!C58/Main!C52-1</f>
        <v>0.11134293066277223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O56" s="16"/>
    </row>
    <row r="57" spans="1:15" x14ac:dyDescent="0.35">
      <c r="A57" s="17">
        <f>Main!B59</f>
        <v>42855</v>
      </c>
      <c r="B57" s="14">
        <f>Main!C59/Main!C53-1</f>
        <v>9.4293478260869756E-2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O57" s="16"/>
    </row>
    <row r="58" spans="1:15" x14ac:dyDescent="0.35">
      <c r="A58" s="17">
        <f>Main!B60</f>
        <v>42886</v>
      </c>
      <c r="B58" s="14">
        <f>Main!C60/Main!C54-1</f>
        <v>8.2843006151377185E-2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O58" s="16"/>
    </row>
    <row r="59" spans="1:15" x14ac:dyDescent="0.35">
      <c r="A59" s="17">
        <f>Main!B62</f>
        <v>42916</v>
      </c>
      <c r="B59" s="14">
        <f>Main!C62/Main!C55-1</f>
        <v>8.5384564071776525E-2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O59" s="16"/>
    </row>
    <row r="60" spans="1:15" x14ac:dyDescent="0.35">
      <c r="A60" s="17">
        <f>Main!B63</f>
        <v>42947</v>
      </c>
      <c r="B60" s="14">
        <f>Main!C63/Main!C56-1</f>
        <v>7.6382503612242303E-2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O60" s="16"/>
    </row>
    <row r="61" spans="1:15" x14ac:dyDescent="0.35">
      <c r="A61" s="17">
        <f>Main!B64</f>
        <v>42978</v>
      </c>
      <c r="B61" s="14">
        <f>Main!C64/Main!C57-1</f>
        <v>4.9398434018715243E-2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O61" s="16"/>
    </row>
    <row r="62" spans="1:15" x14ac:dyDescent="0.35">
      <c r="A62" s="17">
        <f>Main!B65</f>
        <v>43008</v>
      </c>
      <c r="B62" s="14">
        <f>Main!C65/Main!C58-1</f>
        <v>3.8047559449311485E-2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O62" s="16"/>
    </row>
    <row r="63" spans="1:15" x14ac:dyDescent="0.35">
      <c r="A63" s="17">
        <f>Main!B66</f>
        <v>43039</v>
      </c>
      <c r="B63" s="14">
        <f>Main!C66/Main!C59-1</f>
        <v>5.2458405761112381E-2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O63" s="16"/>
    </row>
    <row r="64" spans="1:15" x14ac:dyDescent="0.35">
      <c r="A64" s="17">
        <f>Main!B67</f>
        <v>43069</v>
      </c>
      <c r="B64" s="14">
        <f>Main!C67/Main!C60-1</f>
        <v>4.279098487187416E-2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O64" s="16"/>
    </row>
    <row r="65" spans="1:15" x14ac:dyDescent="0.35">
      <c r="A65" s="17">
        <f>Main!B68</f>
        <v>43100</v>
      </c>
      <c r="B65" s="14">
        <f>Main!C68/Main!C62-1</f>
        <v>3.8288980394566963E-2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O65" s="16"/>
    </row>
    <row r="66" spans="1:15" x14ac:dyDescent="0.35">
      <c r="A66" s="17">
        <f>Main!B69</f>
        <v>43131</v>
      </c>
      <c r="B66" s="14">
        <f>Main!C69/Main!C63-1</f>
        <v>6.3152114222954525E-2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O66" s="16"/>
    </row>
    <row r="67" spans="1:15" x14ac:dyDescent="0.35">
      <c r="A67" s="17">
        <f>Main!B70</f>
        <v>43159</v>
      </c>
      <c r="B67" s="14">
        <f>Main!C70/Main!C64-1</f>
        <v>3.4940855323021047E-2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O67" s="16"/>
    </row>
    <row r="68" spans="1:15" x14ac:dyDescent="0.35">
      <c r="A68" s="17">
        <f>Main!B71</f>
        <v>43190</v>
      </c>
      <c r="B68" s="14">
        <f>Main!C71/Main!C65-1</f>
        <v>9.6455268869062305E-3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O68" s="16"/>
    </row>
    <row r="69" spans="1:15" x14ac:dyDescent="0.35">
      <c r="A69" s="17">
        <f>Main!B72</f>
        <v>43220</v>
      </c>
      <c r="B69" s="14">
        <f>Main!C72/Main!C66-1</f>
        <v>1.4156786409484923E-3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O69" s="16"/>
    </row>
    <row r="70" spans="1:15" x14ac:dyDescent="0.35">
      <c r="A70" s="17">
        <f>Main!B73</f>
        <v>43251</v>
      </c>
      <c r="B70" s="14">
        <f>Main!C73/Main!C67-1</f>
        <v>2.1435338702036955E-2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O70" s="16"/>
    </row>
    <row r="71" spans="1:15" x14ac:dyDescent="0.35">
      <c r="A71" s="17">
        <f>Main!B74</f>
        <v>43281</v>
      </c>
      <c r="B71" s="14">
        <f>Main!C74/Main!C68-1</f>
        <v>-5.2681425358114264E-3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O71" s="16"/>
    </row>
    <row r="72" spans="1:15" x14ac:dyDescent="0.35">
      <c r="A72" s="17">
        <f>Main!B75</f>
        <v>43312</v>
      </c>
      <c r="B72" s="14">
        <f>Main!C75/Main!C69-1</f>
        <v>-4.6717171717171824E-2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O72" s="16"/>
    </row>
    <row r="73" spans="1:15" x14ac:dyDescent="0.35">
      <c r="A73" s="17">
        <f>Main!B76</f>
        <v>43343</v>
      </c>
      <c r="B73" s="14">
        <f>Main!C76/Main!C70-1</f>
        <v>-3.5578219330637206E-2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O73" s="16"/>
    </row>
    <row r="74" spans="1:15" x14ac:dyDescent="0.35">
      <c r="A74" s="17">
        <f>Main!B77</f>
        <v>43373</v>
      </c>
      <c r="B74" s="14">
        <f>Main!C77/Main!C71-1</f>
        <v>-2.9854310962503017E-2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O74" s="16"/>
    </row>
    <row r="75" spans="1:15" x14ac:dyDescent="0.35">
      <c r="A75" s="17">
        <f>Main!B78</f>
        <v>43404</v>
      </c>
      <c r="B75" s="14">
        <f>Main!C78/Main!C72-1</f>
        <v>-0.11656947635035653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O75" s="16"/>
    </row>
    <row r="76" spans="1:15" x14ac:dyDescent="0.35">
      <c r="A76" s="17">
        <f>Main!B79</f>
        <v>43434</v>
      </c>
      <c r="B76" s="14">
        <f>Main!C79/Main!C73-1</f>
        <v>-0.1089855072463769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O76" s="16"/>
    </row>
    <row r="77" spans="1:15" x14ac:dyDescent="0.35">
      <c r="A77" s="17">
        <f>Main!B80</f>
        <v>43465</v>
      </c>
      <c r="B77" s="14">
        <f>Main!C80/Main!C74-1</f>
        <v>-9.7292472478429204E-2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O77" s="16"/>
    </row>
    <row r="78" spans="1:15" x14ac:dyDescent="0.35">
      <c r="A78" s="17">
        <f>Main!B81</f>
        <v>43496</v>
      </c>
      <c r="B78" s="14">
        <f>Main!C81/Main!C75-1</f>
        <v>-5.0150511739915582E-2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O78" s="16"/>
    </row>
    <row r="79" spans="1:15" x14ac:dyDescent="0.35">
      <c r="A79" s="17">
        <f>Main!B82</f>
        <v>43524</v>
      </c>
      <c r="B79" s="14">
        <f>Main!C82/Main!C76-1</f>
        <v>-2.0542117418256955E-2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O79" s="16"/>
    </row>
    <row r="80" spans="1:15" x14ac:dyDescent="0.35">
      <c r="A80" s="17">
        <f>Main!B83</f>
        <v>43555</v>
      </c>
      <c r="B80" s="14">
        <f>Main!C83/Main!C77-1</f>
        <v>-1.6001969473165012E-3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Main!C84/Main!C78-1</f>
        <v>9.2545672756367603E-2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Main!C85/Main!C79-1</f>
        <v>2.4788549121665504E-2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Main!C86/Main!C80-1</f>
        <v>4.8780487804878092E-2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Main!C87/Main!C81-1</f>
        <v>6.0848069975278918E-3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Main!C88/Main!C82-1</f>
        <v>-6.9868453710598133E-2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Main!C89/Main!C83-1</f>
        <v>-7.181605227468868E-2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Main!C90/Main!C84-1</f>
        <v>-7.8359575247162194E-2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Main!C91/Main!C85-1</f>
        <v>-3.790235540600595E-2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Main!C92/Main!C86-1</f>
        <v>-2.4827152734129387E-2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Main!C93/Main!C87-1</f>
        <v>-6.4890064890064769E-2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Main!C94/Main!C88-1</f>
        <v>-3.7291527685123449E-2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Main!C95/Main!C89-1</f>
        <v>-0.17659560337384594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Main!C96/Main!C90-1</f>
        <v>-0.11349490133757123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Main!C97/Main!C91-1</f>
        <v>-0.11812062821697245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Main!C98/Main!C92-1</f>
        <v>-0.12574927489526277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Main!C99/Main!C93-1</f>
        <v>-7.2492083810550501E-2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Main!C100/Main!C94-1</f>
        <v>-2.1342942277042587E-2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Main!C101/Main!C95-1</f>
        <v>0.13671559929020805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Main!C102/Main!C96-1</f>
        <v>6.7672542575440753E-2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Main!C103/Main!C97-1</f>
        <v>0.16364860820113747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Main!C104/Main!C98-1</f>
        <v>0.19116779710999721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Main!C105/Main!C99-1</f>
        <v>0.18965642478390365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Main!C106/Main!C100-1</f>
        <v>0.22318204347518233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Main!C107/Main!C101-1</f>
        <v>0.26552189030014883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Main!C108/Main!C102-1</f>
        <v>0.30453337064502595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Main!C109/Main!C103-1</f>
        <v>0.2034595845926308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Main!C110/Main!C104-1</f>
        <v>0.1852447855418704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Main!C111/Main!C105-1</f>
        <v>0.14147026498962023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Main!C112/Main!C106-1</f>
        <v>9.5513748191027537E-2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Main!C113/Main!C107-1</f>
        <v>7.0871881132604564E-2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Main!C114/Main!C108-1</f>
        <v>2.0914892476001423E-2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Main!C115/Main!C109-1</f>
        <v>-4.9158429067593934E-3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Main!C116/Main!C110-1</f>
        <v>-2.2454308093995401E-3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Main!C117/Main!C111-1</f>
        <v>6.1513773736292521E-3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Main!C118/Main!C112-1</f>
        <v>1.4161162483487422E-2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Main!C119/Main!C113-1</f>
        <v>6.9637153777684091E-3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Main!C120/Main!C114-1</f>
        <v>2.2062299732099611E-3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Main!C121/Main!C115-1</f>
        <v>2.3734092251517014E-2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Main!C122/Main!C116-1</f>
        <v>-4.0561050923745179E-2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Main!C123/Main!C117-1</f>
        <v>-2.7751196172248749E-2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Main!C124/Main!C118-1</f>
        <v>-3.4231230135987056E-2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Main!C125/Main!C119-1</f>
        <v>-0.10113352745424287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Main!C126/Main!C120-1</f>
        <v>-0.11656795429529843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Main!C127/Main!C121-1</f>
        <v>-6.5512719643325501E-2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Main!C128/Main!C122-1</f>
        <v>-2.351080078551171E-2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Main!C129/Main!C123-1</f>
        <v>1.459973753280841E-2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Main!C130/Main!C124-1</f>
        <v>-9.1713422529138278E-4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Main!C131/Main!C125-1</f>
        <v>6.9300630531613283E-2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Main!C132/Main!C126-1</f>
        <v>0.11871848116285966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Main!C133/Main!C127-1</f>
        <v>4.1872474180511876E-2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Main!C134/Main!C128-1</f>
        <v>6.1225629853080887E-2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Main!C135/Main!C129-1</f>
        <v>4.1013203988143232E-2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Main!C136/Main!C130-1</f>
        <v>2.2301420163075791E-2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Main!C137/Main!C131-1</f>
        <v>2.5858804436029281E-2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Main!C138/Main!C132-1</f>
        <v>-2.39711497666526E-2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Main!C139/Main!C133-1</f>
        <v>1.788600366339832E-2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Main!C140/Main!C134-1</f>
        <v>1.5160288466600003E-2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Main!C141/Main!C135-1</f>
        <v>9.8364050528054747E-4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Main!C142/Main!C136-1</f>
        <v>4.4580604267906221E-2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Main!C143/Main!C137-1</f>
        <v>6.3281126404050037E-2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Main!C144/Main!C138-1</f>
        <v>0.10590089111062828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Main!C145/Main!C139-1</f>
        <v>9.8973219011326385E-2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Main!C146/Main!C140-1</f>
        <v>8.0165932071558199E-2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Main!C147/Main!C141-1</f>
        <v>7.9441427463149861E-2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Main!C148/Main!C142-1</f>
        <v>5.4459951456310662E-2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Main!C149/Main!C143-1</f>
        <v>5.7431929772355339E-2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Main!C150/Main!C144-1</f>
        <v>3.7439198152606545E-2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Main!C151/Main!C145-1</f>
        <v>2.3213253708341375E-2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Main!C152/Main!C146-1</f>
        <v>3.3219720608708148E-2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Main!C153/Main!C147-1</f>
        <v>3.5360068995256455E-2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O150"/>
  <sheetViews>
    <sheetView topLeftCell="A125" zoomScaleNormal="100" zoomScalePageLayoutView="150" workbookViewId="0">
      <selection activeCell="C125" sqref="C1:L1048576"/>
    </sheetView>
  </sheetViews>
  <sheetFormatPr defaultColWidth="11.453125" defaultRowHeight="14.5" x14ac:dyDescent="0.35"/>
  <cols>
    <col min="10" max="10" width="23.453125" bestFit="1" customWidth="1"/>
  </cols>
  <sheetData>
    <row r="1" spans="1:12" x14ac:dyDescent="0.35">
      <c r="A1" t="s">
        <v>24</v>
      </c>
    </row>
    <row r="4" spans="1:12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35">
      <c r="A5" s="17">
        <f>Main!B5</f>
        <v>41274</v>
      </c>
    </row>
    <row r="6" spans="1:12" x14ac:dyDescent="0.35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2" x14ac:dyDescent="0.35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2" x14ac:dyDescent="0.35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2" x14ac:dyDescent="0.35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2" x14ac:dyDescent="0.35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2" x14ac:dyDescent="0.35">
      <c r="A11" s="17">
        <f>Main!B11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2" x14ac:dyDescent="0.35">
      <c r="A12" s="17">
        <f>Main!B12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2" x14ac:dyDescent="0.35">
      <c r="A13" s="17">
        <f>Main!B13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2" x14ac:dyDescent="0.35">
      <c r="A14" s="17">
        <f>Main!B14</f>
        <v>41547</v>
      </c>
      <c r="B14" s="14">
        <f>Main!C14/Main!C5-1</f>
        <v>8.1398824349905308E-2</v>
      </c>
      <c r="C14" s="14"/>
      <c r="D14" s="14"/>
      <c r="E14" s="14"/>
      <c r="F14" s="14"/>
      <c r="G14" s="14"/>
      <c r="H14" s="14"/>
      <c r="I14" s="14"/>
      <c r="J14" s="14"/>
      <c r="K14" s="14"/>
      <c r="L14" s="16"/>
    </row>
    <row r="15" spans="1:12" x14ac:dyDescent="0.35">
      <c r="A15" s="17">
        <f>Main!B15</f>
        <v>41578</v>
      </c>
      <c r="B15" s="14">
        <f>Main!C15/Main!C6-1</f>
        <v>8.1700626959247735E-2</v>
      </c>
      <c r="C15" s="14"/>
      <c r="D15" s="14"/>
      <c r="E15" s="14"/>
      <c r="F15" s="14"/>
      <c r="G15" s="14"/>
      <c r="H15" s="14"/>
      <c r="I15" s="14"/>
      <c r="J15" s="14"/>
      <c r="K15" s="14"/>
      <c r="L15" s="16"/>
    </row>
    <row r="16" spans="1:12" x14ac:dyDescent="0.35">
      <c r="A16" s="17">
        <f>Main!B16</f>
        <v>41607</v>
      </c>
      <c r="B16" s="14">
        <f>Main!C16/Main!C7-1</f>
        <v>9.360132051655512E-2</v>
      </c>
      <c r="C16" s="14"/>
      <c r="D16" s="14"/>
      <c r="E16" s="14"/>
      <c r="F16" s="14"/>
      <c r="G16" s="14"/>
      <c r="H16" s="14"/>
      <c r="I16" s="14"/>
      <c r="J16" s="14"/>
      <c r="K16" s="14"/>
      <c r="L16" s="16"/>
    </row>
    <row r="17" spans="1:12" x14ac:dyDescent="0.35">
      <c r="A17" s="17">
        <f>Main!B17</f>
        <v>41639</v>
      </c>
      <c r="B17" s="14">
        <f>Main!C17/Main!C8-1</f>
        <v>0.1052171378606821</v>
      </c>
      <c r="C17" s="14"/>
      <c r="D17" s="14"/>
      <c r="E17" s="14"/>
      <c r="F17" s="14"/>
      <c r="G17" s="14"/>
      <c r="H17" s="14"/>
      <c r="I17" s="14"/>
      <c r="J17" s="14"/>
      <c r="K17" s="14"/>
      <c r="L17" s="16"/>
    </row>
    <row r="18" spans="1:12" x14ac:dyDescent="0.35">
      <c r="A18" s="17">
        <f>Main!B18</f>
        <v>41670</v>
      </c>
      <c r="B18" s="14">
        <f>Main!C18/Main!C9-1</f>
        <v>0.11642758891727256</v>
      </c>
      <c r="C18" s="14"/>
      <c r="D18" s="14"/>
      <c r="E18" s="14"/>
      <c r="F18" s="14"/>
      <c r="G18" s="14"/>
      <c r="H18" s="14"/>
      <c r="I18" s="14"/>
      <c r="J18" s="14"/>
      <c r="K18" s="14"/>
      <c r="L18" s="16"/>
    </row>
    <row r="19" spans="1:12" x14ac:dyDescent="0.35">
      <c r="A19" s="17">
        <f>Main!B19</f>
        <v>41698</v>
      </c>
      <c r="B19" s="14">
        <f>Main!C19/Main!C10-1</f>
        <v>6.4310758442517102E-2</v>
      </c>
      <c r="C19" s="14"/>
      <c r="D19" s="14"/>
      <c r="E19" s="14"/>
      <c r="F19" s="14"/>
      <c r="G19" s="14"/>
      <c r="H19" s="14"/>
      <c r="I19" s="14"/>
      <c r="J19" s="14"/>
      <c r="K19" s="14"/>
      <c r="L19" s="16"/>
    </row>
    <row r="20" spans="1:12" x14ac:dyDescent="0.35">
      <c r="A20" s="17">
        <f>Main!B20</f>
        <v>41729</v>
      </c>
      <c r="B20" s="14">
        <f>Main!C20/Main!C11-1</f>
        <v>0.10714285714285721</v>
      </c>
      <c r="C20" s="14"/>
      <c r="D20" s="14"/>
      <c r="E20" s="14"/>
      <c r="F20" s="14"/>
      <c r="G20" s="14"/>
      <c r="H20" s="14"/>
      <c r="I20" s="14"/>
      <c r="J20" s="14"/>
      <c r="K20" s="14"/>
      <c r="L20" s="16"/>
    </row>
    <row r="21" spans="1:12" x14ac:dyDescent="0.35">
      <c r="A21" s="17">
        <f>Main!B21</f>
        <v>41759</v>
      </c>
      <c r="B21" s="14">
        <f>Main!C21/Main!C12-1</f>
        <v>0.10239261492087426</v>
      </c>
      <c r="C21" s="14"/>
      <c r="D21" s="14"/>
      <c r="E21" s="14"/>
      <c r="F21" s="14"/>
      <c r="G21" s="14"/>
      <c r="H21" s="14"/>
      <c r="I21" s="14"/>
      <c r="J21" s="14"/>
      <c r="K21" s="14"/>
      <c r="L21" s="16"/>
    </row>
    <row r="22" spans="1:12" x14ac:dyDescent="0.35">
      <c r="A22" s="17">
        <f>Main!B22</f>
        <v>41789</v>
      </c>
      <c r="B22" s="14">
        <f>Main!C22/Main!C13-1</f>
        <v>0.11767481362649801</v>
      </c>
      <c r="C22" s="14"/>
      <c r="D22" s="14"/>
      <c r="E22" s="14"/>
      <c r="F22" s="14"/>
      <c r="G22" s="14"/>
      <c r="H22" s="14"/>
      <c r="I22" s="14"/>
      <c r="J22" s="14"/>
      <c r="K22" s="14"/>
      <c r="L22" s="16"/>
    </row>
    <row r="23" spans="1:12" x14ac:dyDescent="0.35">
      <c r="A23" s="17">
        <f>Main!B23</f>
        <v>41820</v>
      </c>
      <c r="B23" s="14">
        <f>Main!C23/Main!C14-1</f>
        <v>0.10493827160493829</v>
      </c>
      <c r="C23" s="14"/>
      <c r="D23" s="14"/>
      <c r="E23" s="14"/>
      <c r="F23" s="14"/>
      <c r="G23" s="14"/>
      <c r="H23" s="14"/>
      <c r="I23" s="14"/>
      <c r="J23" s="14"/>
      <c r="K23" s="14"/>
      <c r="L23" s="16"/>
    </row>
    <row r="24" spans="1:12" x14ac:dyDescent="0.35">
      <c r="A24" s="17">
        <f>Main!B24</f>
        <v>41851</v>
      </c>
      <c r="B24" s="14">
        <f>Main!C24/Main!C15-1</f>
        <v>0.12488679587031326</v>
      </c>
      <c r="C24" s="14"/>
      <c r="D24" s="14"/>
      <c r="E24" s="14"/>
      <c r="F24" s="14"/>
      <c r="G24" s="14"/>
      <c r="H24" s="14"/>
      <c r="I24" s="14"/>
      <c r="J24" s="14"/>
      <c r="K24" s="14"/>
      <c r="L24" s="16"/>
    </row>
    <row r="25" spans="1:12" x14ac:dyDescent="0.35">
      <c r="A25" s="17">
        <f>Main!B25</f>
        <v>41880</v>
      </c>
      <c r="B25" s="14">
        <f>Main!C25/Main!C16-1</f>
        <v>0.12261386841871613</v>
      </c>
      <c r="C25" s="14"/>
      <c r="D25" s="14"/>
      <c r="E25" s="14"/>
      <c r="F25" s="14"/>
      <c r="G25" s="14"/>
      <c r="H25" s="14"/>
      <c r="I25" s="14"/>
      <c r="J25" s="14"/>
      <c r="K25" s="14"/>
      <c r="L25" s="16"/>
    </row>
    <row r="26" spans="1:12" x14ac:dyDescent="0.35">
      <c r="A26" s="17">
        <f>Main!B27</f>
        <v>41912</v>
      </c>
      <c r="B26" s="14">
        <f>Main!C27/Main!C17-1</f>
        <v>0.11269338959212361</v>
      </c>
      <c r="C26" s="14"/>
      <c r="D26" s="14"/>
      <c r="E26" s="14"/>
      <c r="F26" s="14"/>
      <c r="G26" s="14"/>
      <c r="H26" s="14"/>
      <c r="I26" s="14"/>
      <c r="J26" s="14"/>
      <c r="K26" s="14"/>
      <c r="L26" s="16"/>
    </row>
    <row r="27" spans="1:12" x14ac:dyDescent="0.35">
      <c r="A27" s="17">
        <f>Main!B28</f>
        <v>41943</v>
      </c>
      <c r="B27" s="14">
        <f>Main!C28/Main!C18-1</f>
        <v>0.12144680102085736</v>
      </c>
      <c r="C27" s="14"/>
      <c r="D27" s="14"/>
      <c r="E27" s="14"/>
      <c r="F27" s="14"/>
      <c r="G27" s="14"/>
      <c r="H27" s="14"/>
      <c r="I27" s="14"/>
      <c r="J27" s="14"/>
      <c r="K27" s="14"/>
      <c r="L27" s="16"/>
    </row>
    <row r="28" spans="1:12" x14ac:dyDescent="0.35">
      <c r="A28" s="17">
        <f>Main!B29</f>
        <v>41971</v>
      </c>
      <c r="B28" s="14">
        <f>Main!C29/Main!C19-1</f>
        <v>0.11642826181187704</v>
      </c>
      <c r="C28" s="14"/>
      <c r="D28" s="14"/>
      <c r="E28" s="14"/>
      <c r="F28" s="14"/>
      <c r="G28" s="14"/>
      <c r="H28" s="14"/>
      <c r="I28" s="14"/>
      <c r="J28" s="14"/>
      <c r="K28" s="14"/>
      <c r="L28" s="16"/>
    </row>
    <row r="29" spans="1:12" x14ac:dyDescent="0.35">
      <c r="A29" s="17">
        <f>Main!B30</f>
        <v>42004</v>
      </c>
      <c r="B29" s="14">
        <f>Main!C30/Main!C20-1</f>
        <v>9.3410384681732017E-2</v>
      </c>
      <c r="C29" s="14"/>
      <c r="D29" s="14"/>
      <c r="E29" s="14"/>
      <c r="F29" s="14"/>
      <c r="G29" s="14"/>
      <c r="H29" s="14"/>
      <c r="I29" s="14"/>
      <c r="J29" s="14"/>
      <c r="K29" s="14"/>
      <c r="L29" s="16"/>
    </row>
    <row r="30" spans="1:12" x14ac:dyDescent="0.35">
      <c r="A30" s="17">
        <f>Main!B31</f>
        <v>42034</v>
      </c>
      <c r="B30" s="14">
        <f>Main!C31/Main!C21-1</f>
        <v>0.11330428095360157</v>
      </c>
      <c r="C30" s="14"/>
      <c r="D30" s="14"/>
      <c r="E30" s="14"/>
      <c r="F30" s="14"/>
      <c r="G30" s="14"/>
      <c r="H30" s="14"/>
      <c r="I30" s="14"/>
      <c r="J30" s="14"/>
      <c r="K30" s="14"/>
      <c r="L30" s="16"/>
    </row>
    <row r="31" spans="1:12" x14ac:dyDescent="0.35">
      <c r="A31" s="17">
        <f>Main!B32</f>
        <v>42062</v>
      </c>
      <c r="B31" s="14">
        <f>Main!C32/Main!C22-1</f>
        <v>0.12326916582235725</v>
      </c>
      <c r="C31" s="14"/>
      <c r="D31" s="14"/>
      <c r="E31" s="14"/>
      <c r="F31" s="14"/>
      <c r="G31" s="14"/>
      <c r="H31" s="14"/>
      <c r="I31" s="14"/>
      <c r="J31" s="14"/>
      <c r="K31" s="14"/>
      <c r="L31" s="16"/>
    </row>
    <row r="32" spans="1:12" x14ac:dyDescent="0.35">
      <c r="A32" s="17">
        <f>Main!B33</f>
        <v>42094</v>
      </c>
      <c r="B32" s="14">
        <f>Main!C33/Main!C23-1</f>
        <v>0.12198782623196869</v>
      </c>
      <c r="C32" s="14"/>
      <c r="D32" s="14"/>
      <c r="E32" s="14"/>
      <c r="F32" s="14"/>
      <c r="G32" s="14"/>
      <c r="H32" s="14"/>
      <c r="I32" s="14"/>
      <c r="J32" s="14"/>
      <c r="K32" s="14"/>
      <c r="L32" s="16"/>
    </row>
    <row r="33" spans="1:12" x14ac:dyDescent="0.35">
      <c r="A33" s="17">
        <f>Main!B34</f>
        <v>42124</v>
      </c>
      <c r="B33" s="14">
        <f>Main!C34/Main!C24-1</f>
        <v>0.15336929393768606</v>
      </c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12" x14ac:dyDescent="0.35">
      <c r="A34" s="17">
        <f>Main!B35</f>
        <v>42153</v>
      </c>
      <c r="B34" s="14">
        <f>Main!C35/Main!C25-1</f>
        <v>0.17731730465042728</v>
      </c>
      <c r="C34" s="14"/>
      <c r="D34" s="14"/>
      <c r="E34" s="14"/>
      <c r="F34" s="14"/>
      <c r="G34" s="14"/>
      <c r="H34" s="14"/>
      <c r="I34" s="14"/>
      <c r="J34" s="14"/>
      <c r="K34" s="14"/>
      <c r="L34" s="16"/>
    </row>
    <row r="35" spans="1:12" x14ac:dyDescent="0.35">
      <c r="A35" s="17">
        <f>Main!B36</f>
        <v>42185</v>
      </c>
      <c r="B35" s="14">
        <f>Main!C36/Main!C27-1</f>
        <v>0.15744983409701363</v>
      </c>
      <c r="C35" s="14"/>
      <c r="D35" s="14"/>
      <c r="E35" s="14"/>
      <c r="F35" s="14"/>
      <c r="G35" s="14"/>
      <c r="H35" s="14"/>
      <c r="I35" s="14"/>
      <c r="J35" s="14"/>
      <c r="K35" s="14"/>
      <c r="L35" s="16"/>
    </row>
    <row r="36" spans="1:12" x14ac:dyDescent="0.35">
      <c r="A36" s="17">
        <f>Main!B37</f>
        <v>42216</v>
      </c>
      <c r="B36" s="14">
        <f>Main!C37/Main!C28-1</f>
        <v>9.1265792984383642E-2</v>
      </c>
      <c r="C36" s="14"/>
      <c r="D36" s="14"/>
      <c r="E36" s="14"/>
      <c r="F36" s="14"/>
      <c r="G36" s="14"/>
      <c r="H36" s="14"/>
      <c r="I36" s="14"/>
      <c r="J36" s="14"/>
      <c r="K36" s="14"/>
      <c r="L36" s="16"/>
    </row>
    <row r="37" spans="1:12" x14ac:dyDescent="0.35">
      <c r="A37" s="17">
        <f>Main!B38</f>
        <v>42247</v>
      </c>
      <c r="B37" s="14">
        <f>Main!C38/Main!C29-1</f>
        <v>1.8636434228918031E-3</v>
      </c>
      <c r="C37" s="14"/>
      <c r="D37" s="14"/>
      <c r="E37" s="14"/>
      <c r="F37" s="14"/>
      <c r="G37" s="14"/>
      <c r="H37" s="14"/>
      <c r="I37" s="14"/>
      <c r="J37" s="14"/>
      <c r="K37" s="14"/>
      <c r="L37" s="16"/>
    </row>
    <row r="38" spans="1:12" x14ac:dyDescent="0.35">
      <c r="A38" s="17">
        <f>Main!B39</f>
        <v>42277</v>
      </c>
      <c r="B38" s="14">
        <f>Main!C39/Main!C30-1</f>
        <v>2.2797191764613034E-2</v>
      </c>
      <c r="C38" s="14"/>
      <c r="D38" s="14"/>
      <c r="E38" s="14"/>
      <c r="F38" s="14"/>
      <c r="G38" s="14"/>
      <c r="H38" s="14"/>
      <c r="I38" s="14"/>
      <c r="J38" s="14"/>
      <c r="K38" s="14"/>
      <c r="L38" s="16"/>
    </row>
    <row r="39" spans="1:12" x14ac:dyDescent="0.35">
      <c r="A39" s="17">
        <f>Main!B40</f>
        <v>42307</v>
      </c>
      <c r="B39" s="14">
        <f>Main!C40/Main!C31-1</f>
        <v>2.6709647708957007E-2</v>
      </c>
      <c r="C39" s="14"/>
      <c r="D39" s="14"/>
      <c r="E39" s="14"/>
      <c r="F39" s="14"/>
      <c r="G39" s="14"/>
      <c r="H39" s="14"/>
      <c r="I39" s="14"/>
      <c r="J39" s="14"/>
      <c r="K39" s="14"/>
      <c r="L39" s="16"/>
    </row>
    <row r="40" spans="1:12" x14ac:dyDescent="0.35">
      <c r="A40" s="17">
        <f>Main!B41</f>
        <v>42338</v>
      </c>
      <c r="B40" s="14">
        <f>Main!C41/Main!C32-1</f>
        <v>5.4119061936259705E-3</v>
      </c>
      <c r="C40" s="14"/>
      <c r="D40" s="14"/>
      <c r="E40" s="14"/>
      <c r="F40" s="14"/>
      <c r="G40" s="14"/>
      <c r="H40" s="14"/>
      <c r="I40" s="14"/>
      <c r="J40" s="14"/>
      <c r="K40" s="14"/>
      <c r="L40" s="16"/>
    </row>
    <row r="41" spans="1:12" x14ac:dyDescent="0.35">
      <c r="A41" s="17">
        <f>Main!B42</f>
        <v>42369</v>
      </c>
      <c r="B41" s="14">
        <f>Main!C42/Main!C33-1</f>
        <v>4.4589774078485078E-4</v>
      </c>
      <c r="C41" s="14"/>
      <c r="D41" s="14"/>
      <c r="E41" s="14"/>
      <c r="F41" s="14"/>
      <c r="G41" s="14"/>
      <c r="H41" s="14"/>
      <c r="I41" s="14"/>
      <c r="J41" s="14"/>
      <c r="K41" s="14"/>
      <c r="L41" s="16"/>
    </row>
    <row r="42" spans="1:12" x14ac:dyDescent="0.35">
      <c r="A42" s="17">
        <f>Main!B44</f>
        <v>42398</v>
      </c>
      <c r="B42" s="14">
        <f>Main!C44/Main!C34-1</f>
        <v>-0.12208571827446602</v>
      </c>
      <c r="C42" s="14"/>
      <c r="D42" s="14"/>
      <c r="E42" s="14"/>
      <c r="F42" s="14"/>
      <c r="G42" s="14"/>
      <c r="H42" s="14"/>
      <c r="I42" s="14"/>
      <c r="J42" s="14"/>
      <c r="K42" s="14"/>
      <c r="L42" s="16"/>
    </row>
    <row r="43" spans="1:12" x14ac:dyDescent="0.35">
      <c r="A43" s="17">
        <f>Main!B45</f>
        <v>42429</v>
      </c>
      <c r="B43" s="14">
        <f>Main!C45/Main!C35-1</f>
        <v>-0.16129248958753206</v>
      </c>
      <c r="C43" s="14"/>
      <c r="D43" s="14"/>
      <c r="E43" s="14"/>
      <c r="F43" s="14"/>
      <c r="G43" s="14"/>
      <c r="H43" s="14"/>
      <c r="I43" s="14"/>
      <c r="J43" s="14"/>
      <c r="K43" s="14"/>
      <c r="L43" s="16"/>
    </row>
    <row r="44" spans="1:12" x14ac:dyDescent="0.35">
      <c r="A44" s="17">
        <f>Main!B46</f>
        <v>42460</v>
      </c>
      <c r="B44" s="14">
        <f>Main!C46/Main!C36-1</f>
        <v>-0.10067572179373419</v>
      </c>
      <c r="C44" s="14"/>
      <c r="D44" s="14"/>
      <c r="E44" s="14"/>
      <c r="F44" s="14"/>
      <c r="G44" s="14"/>
      <c r="H44" s="14"/>
      <c r="I44" s="14"/>
      <c r="J44" s="14"/>
      <c r="K44" s="14"/>
      <c r="L44" s="16"/>
    </row>
    <row r="45" spans="1:12" x14ac:dyDescent="0.35">
      <c r="A45" s="17">
        <f>Main!B47</f>
        <v>42489</v>
      </c>
      <c r="B45" s="14">
        <f>Main!C47/Main!C37-1</f>
        <v>-4.4656982597439998E-2</v>
      </c>
      <c r="C45" s="14"/>
      <c r="D45" s="14"/>
      <c r="E45" s="14"/>
      <c r="F45" s="14"/>
      <c r="G45" s="14"/>
      <c r="H45" s="14"/>
      <c r="I45" s="14"/>
      <c r="J45" s="14"/>
      <c r="K45" s="14"/>
      <c r="L45" s="16"/>
    </row>
    <row r="46" spans="1:12" x14ac:dyDescent="0.35">
      <c r="A46" s="17">
        <f>Main!B48</f>
        <v>42521</v>
      </c>
      <c r="B46" s="14">
        <f>Main!C48/Main!C38-1</f>
        <v>2.2709657417454565E-2</v>
      </c>
      <c r="C46" s="14"/>
      <c r="D46" s="14"/>
      <c r="E46" s="14"/>
      <c r="F46" s="14"/>
      <c r="G46" s="14"/>
      <c r="H46" s="14"/>
      <c r="I46" s="14"/>
      <c r="J46" s="14"/>
      <c r="K46" s="14"/>
      <c r="L46" s="16"/>
    </row>
    <row r="47" spans="1:12" x14ac:dyDescent="0.35">
      <c r="A47" s="17">
        <f>Main!B49</f>
        <v>42551</v>
      </c>
      <c r="B47" s="14">
        <f>Main!C49/Main!C39-1</f>
        <v>1.511645842973941E-2</v>
      </c>
      <c r="C47" s="14"/>
      <c r="D47" s="14"/>
      <c r="E47" s="14"/>
      <c r="F47" s="14"/>
      <c r="G47" s="14"/>
      <c r="H47" s="14"/>
      <c r="I47" s="14"/>
      <c r="J47" s="14"/>
      <c r="K47" s="14"/>
      <c r="L47" s="16"/>
    </row>
    <row r="48" spans="1:12" x14ac:dyDescent="0.35">
      <c r="A48" s="17">
        <f>Main!B50</f>
        <v>42580</v>
      </c>
      <c r="B48" s="14">
        <f>Main!C50/Main!C40-1</f>
        <v>3.8872691933915515E-3</v>
      </c>
      <c r="C48" s="14"/>
      <c r="D48" s="14"/>
      <c r="E48" s="14"/>
      <c r="F48" s="14"/>
      <c r="G48" s="14"/>
      <c r="H48" s="14"/>
      <c r="I48" s="14"/>
      <c r="J48" s="14"/>
      <c r="K48" s="14"/>
      <c r="L48" s="16"/>
    </row>
    <row r="49" spans="1:15" x14ac:dyDescent="0.35">
      <c r="A49" s="17">
        <f>Main!B51</f>
        <v>42613</v>
      </c>
      <c r="B49" s="14">
        <f>Main!C51/Main!C41-1</f>
        <v>4.6351674641148533E-2</v>
      </c>
      <c r="C49" s="14"/>
      <c r="D49" s="14"/>
      <c r="E49" s="14"/>
      <c r="F49" s="14"/>
      <c r="G49" s="14"/>
      <c r="H49" s="14"/>
      <c r="I49" s="14"/>
      <c r="J49" s="14"/>
      <c r="K49" s="14"/>
      <c r="L49" s="16"/>
    </row>
    <row r="50" spans="1:15" x14ac:dyDescent="0.35">
      <c r="A50" s="17">
        <f>Main!B52</f>
        <v>42643</v>
      </c>
      <c r="B50" s="14">
        <f>Main!C52/Main!C42-1</f>
        <v>6.8117664537215683E-2</v>
      </c>
      <c r="C50" s="14"/>
      <c r="D50" s="14"/>
      <c r="E50" s="14"/>
      <c r="F50" s="14"/>
      <c r="G50" s="14"/>
      <c r="H50" s="14"/>
      <c r="I50" s="14"/>
      <c r="J50" s="14"/>
      <c r="K50" s="14"/>
      <c r="L50" s="16"/>
    </row>
    <row r="51" spans="1:15" x14ac:dyDescent="0.35">
      <c r="A51" s="17">
        <f>Main!B53</f>
        <v>42674</v>
      </c>
      <c r="B51" s="14">
        <f>Main!C53/Main!C44-1</f>
        <v>0.17039039516577881</v>
      </c>
      <c r="C51" s="14"/>
      <c r="D51" s="14"/>
      <c r="E51" s="14"/>
      <c r="F51" s="14"/>
      <c r="G51" s="14"/>
      <c r="H51" s="14"/>
      <c r="I51" s="14"/>
      <c r="J51" s="14"/>
      <c r="K51" s="14"/>
      <c r="L51" s="16"/>
    </row>
    <row r="52" spans="1:15" x14ac:dyDescent="0.35">
      <c r="A52" s="17">
        <f>Main!B54</f>
        <v>42704</v>
      </c>
      <c r="B52" s="14">
        <f>Main!C54/Main!C45-1</f>
        <v>0.19791750100120153</v>
      </c>
      <c r="C52" s="14"/>
      <c r="D52" s="14"/>
      <c r="E52" s="14"/>
      <c r="F52" s="14"/>
      <c r="G52" s="14"/>
      <c r="H52" s="14"/>
      <c r="I52" s="14"/>
      <c r="J52" s="14"/>
      <c r="K52" s="14"/>
      <c r="L52" s="16"/>
    </row>
    <row r="53" spans="1:15" x14ac:dyDescent="0.35">
      <c r="A53" s="17">
        <f>Main!B55</f>
        <v>42734</v>
      </c>
      <c r="B53" s="14">
        <f>Main!C55/Main!C46-1</f>
        <v>0.13775045537340636</v>
      </c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5" x14ac:dyDescent="0.35">
      <c r="A54" s="17">
        <f>Main!B56</f>
        <v>42766</v>
      </c>
      <c r="B54" s="14">
        <f>Main!C56/Main!C47-1</f>
        <v>0.14610462928114409</v>
      </c>
      <c r="C54" s="14"/>
      <c r="D54" s="14"/>
      <c r="E54" s="14"/>
      <c r="F54" s="14"/>
      <c r="G54" s="14"/>
      <c r="H54" s="14"/>
      <c r="I54" s="14"/>
      <c r="J54" s="14"/>
      <c r="K54" s="14"/>
      <c r="L54" s="16"/>
    </row>
    <row r="55" spans="1:15" x14ac:dyDescent="0.35">
      <c r="A55" s="17">
        <f>Main!B57</f>
        <v>42794</v>
      </c>
      <c r="B55" s="14">
        <f>Main!C57/Main!C48-1</f>
        <v>0.19052671466464588</v>
      </c>
      <c r="C55" s="14"/>
      <c r="D55" s="14"/>
      <c r="E55" s="14"/>
      <c r="F55" s="14"/>
      <c r="G55" s="14"/>
      <c r="H55" s="14"/>
      <c r="I55" s="14"/>
      <c r="J55" s="14"/>
      <c r="K55" s="14"/>
      <c r="L55" s="16"/>
      <c r="N55" s="21"/>
      <c r="O55" s="16"/>
    </row>
    <row r="56" spans="1:15" x14ac:dyDescent="0.35">
      <c r="A56" s="17">
        <f>Main!B58</f>
        <v>42825</v>
      </c>
      <c r="B56" s="14">
        <f>Main!C58/Main!C49-1</f>
        <v>0.21410120042546721</v>
      </c>
      <c r="C56" s="14"/>
      <c r="D56" s="14"/>
      <c r="E56" s="14"/>
      <c r="F56" s="14"/>
      <c r="G56" s="14"/>
      <c r="H56" s="14"/>
      <c r="I56" s="14"/>
      <c r="J56" s="14"/>
      <c r="K56" s="14"/>
      <c r="L56" s="16"/>
      <c r="N56" s="21"/>
      <c r="O56" s="16"/>
    </row>
    <row r="57" spans="1:15" x14ac:dyDescent="0.35">
      <c r="A57" s="17">
        <f>Main!B59</f>
        <v>42855</v>
      </c>
      <c r="B57" s="14">
        <f>Main!C59/Main!C50-1</f>
        <v>0.19949363318191993</v>
      </c>
      <c r="C57" s="14"/>
      <c r="D57" s="14"/>
      <c r="E57" s="14"/>
      <c r="F57" s="14"/>
      <c r="G57" s="14"/>
      <c r="H57" s="14"/>
      <c r="I57" s="14"/>
      <c r="J57" s="14"/>
      <c r="K57" s="14"/>
      <c r="L57" s="16"/>
      <c r="N57" s="21"/>
      <c r="O57" s="16"/>
    </row>
    <row r="58" spans="1:15" x14ac:dyDescent="0.35">
      <c r="A58" s="17">
        <f>Main!B60</f>
        <v>42886</v>
      </c>
      <c r="B58" s="14">
        <f>Main!C60/Main!C51-1</f>
        <v>0.15711631894827072</v>
      </c>
      <c r="C58" s="14"/>
      <c r="D58" s="14"/>
      <c r="E58" s="14"/>
      <c r="F58" s="14"/>
      <c r="G58" s="14"/>
      <c r="H58" s="14"/>
      <c r="I58" s="14"/>
      <c r="J58" s="14"/>
      <c r="K58" s="14"/>
      <c r="L58" s="16"/>
      <c r="N58" s="21"/>
      <c r="O58" s="16"/>
    </row>
    <row r="59" spans="1:15" x14ac:dyDescent="0.35">
      <c r="A59" s="17">
        <f>Main!B62</f>
        <v>42916</v>
      </c>
      <c r="B59" s="14">
        <f>Main!C62/Main!C52-1</f>
        <v>0.13158077752277642</v>
      </c>
      <c r="C59" s="14"/>
      <c r="D59" s="14"/>
      <c r="E59" s="14"/>
      <c r="F59" s="14"/>
      <c r="G59" s="14"/>
      <c r="H59" s="14"/>
      <c r="I59" s="14"/>
      <c r="J59" s="14"/>
      <c r="K59" s="14"/>
      <c r="L59" s="16"/>
      <c r="N59" s="21"/>
      <c r="O59" s="16"/>
    </row>
    <row r="60" spans="1:15" x14ac:dyDescent="0.35">
      <c r="A60" s="17">
        <f>Main!B63</f>
        <v>42947</v>
      </c>
      <c r="B60" s="14">
        <f>Main!C63/Main!C53-1</f>
        <v>0.11338315217391304</v>
      </c>
      <c r="C60" s="14"/>
      <c r="D60" s="14"/>
      <c r="E60" s="14"/>
      <c r="F60" s="14"/>
      <c r="G60" s="14"/>
      <c r="H60" s="14"/>
      <c r="I60" s="14"/>
      <c r="J60" s="14"/>
      <c r="K60" s="14"/>
      <c r="L60" s="16"/>
      <c r="N60" s="21"/>
      <c r="O60" s="16"/>
    </row>
    <row r="61" spans="1:15" x14ac:dyDescent="0.35">
      <c r="A61" s="17">
        <f>Main!B64</f>
        <v>42978</v>
      </c>
      <c r="B61" s="14">
        <f>Main!C64/Main!C54-1</f>
        <v>0.10223321743781755</v>
      </c>
      <c r="C61" s="14"/>
      <c r="D61" s="14"/>
      <c r="E61" s="14"/>
      <c r="F61" s="14"/>
      <c r="G61" s="14"/>
      <c r="H61" s="14"/>
      <c r="I61" s="14"/>
      <c r="J61" s="14"/>
      <c r="K61" s="14"/>
      <c r="L61" s="16"/>
      <c r="N61" s="21"/>
      <c r="O61" s="16"/>
    </row>
    <row r="62" spans="1:15" x14ac:dyDescent="0.35">
      <c r="A62" s="17">
        <f>Main!B65</f>
        <v>43008</v>
      </c>
      <c r="B62" s="14">
        <f>Main!C65/Main!C55-1</f>
        <v>0.1065305850176772</v>
      </c>
      <c r="C62" s="14"/>
      <c r="D62" s="14"/>
      <c r="E62" s="14"/>
      <c r="F62" s="14"/>
      <c r="G62" s="14"/>
      <c r="H62" s="14"/>
      <c r="I62" s="14"/>
      <c r="J62" s="14"/>
      <c r="K62" s="14"/>
      <c r="L62" s="16"/>
      <c r="N62" s="21"/>
      <c r="O62" s="16"/>
    </row>
    <row r="63" spans="1:15" x14ac:dyDescent="0.35">
      <c r="A63" s="17">
        <f>Main!B66</f>
        <v>43039</v>
      </c>
      <c r="B63" s="14">
        <f>Main!C66/Main!C56-1</f>
        <v>0.11342440562196243</v>
      </c>
      <c r="C63" s="14"/>
      <c r="D63" s="14"/>
      <c r="E63" s="14"/>
      <c r="F63" s="14"/>
      <c r="G63" s="14"/>
      <c r="H63" s="14"/>
      <c r="I63" s="14"/>
      <c r="J63" s="14"/>
      <c r="K63" s="14"/>
      <c r="L63" s="16"/>
      <c r="N63" s="21"/>
      <c r="O63" s="16"/>
    </row>
    <row r="64" spans="1:15" x14ac:dyDescent="0.35">
      <c r="A64" s="17">
        <f>Main!B67</f>
        <v>43069</v>
      </c>
      <c r="B64" s="14">
        <f>Main!C67/Main!C57-1</f>
        <v>7.5052517665032736E-2</v>
      </c>
      <c r="C64" s="14"/>
      <c r="D64" s="14"/>
      <c r="E64" s="14"/>
      <c r="F64" s="14"/>
      <c r="G64" s="14"/>
      <c r="H64" s="14"/>
      <c r="I64" s="14"/>
      <c r="J64" s="14"/>
      <c r="K64" s="14"/>
      <c r="L64" s="16"/>
      <c r="N64" s="21"/>
      <c r="O64" s="16"/>
    </row>
    <row r="65" spans="1:15" x14ac:dyDescent="0.35">
      <c r="A65" s="17">
        <f>Main!B68</f>
        <v>43100</v>
      </c>
      <c r="B65" s="14">
        <f>Main!C68/Main!C58-1</f>
        <v>5.7196495619524335E-2</v>
      </c>
      <c r="C65" s="14"/>
      <c r="D65" s="14"/>
      <c r="E65" s="14"/>
      <c r="F65" s="14"/>
      <c r="G65" s="14"/>
      <c r="H65" s="14"/>
      <c r="I65" s="14"/>
      <c r="J65" s="14"/>
      <c r="K65" s="14"/>
      <c r="L65" s="16"/>
      <c r="N65" s="21"/>
      <c r="O65" s="16"/>
    </row>
    <row r="66" spans="1:15" x14ac:dyDescent="0.35">
      <c r="A66" s="17">
        <f>Main!B69</f>
        <v>43131</v>
      </c>
      <c r="B66" s="14">
        <f>Main!C69/Main!C59-1</f>
        <v>8.1698534889495855E-2</v>
      </c>
      <c r="C66" s="14"/>
      <c r="D66" s="14"/>
      <c r="E66" s="14"/>
      <c r="F66" s="14"/>
      <c r="G66" s="14"/>
      <c r="H66" s="14"/>
      <c r="I66" s="14"/>
      <c r="J66" s="14"/>
      <c r="K66" s="14"/>
      <c r="L66" s="16"/>
      <c r="N66" s="21"/>
      <c r="O66" s="16"/>
    </row>
    <row r="67" spans="1:15" x14ac:dyDescent="0.35">
      <c r="A67" s="17">
        <f>Main!B70</f>
        <v>43159</v>
      </c>
      <c r="B67" s="14">
        <f>Main!C70/Main!C60-1</f>
        <v>5.3473294226613399E-2</v>
      </c>
      <c r="C67" s="14"/>
      <c r="D67" s="14"/>
      <c r="E67" s="14"/>
      <c r="F67" s="14"/>
      <c r="G67" s="14"/>
      <c r="H67" s="14"/>
      <c r="I67" s="14"/>
      <c r="J67" s="14"/>
      <c r="K67" s="14"/>
      <c r="L67" s="16"/>
      <c r="N67" s="21"/>
      <c r="O67" s="16"/>
    </row>
    <row r="68" spans="1:15" x14ac:dyDescent="0.35">
      <c r="A68" s="17">
        <f>Main!B71</f>
        <v>43190</v>
      </c>
      <c r="B68" s="14">
        <f>Main!C71/Main!C62-1</f>
        <v>2.9315960912051908E-2</v>
      </c>
      <c r="C68" s="14"/>
      <c r="D68" s="14"/>
      <c r="E68" s="14"/>
      <c r="F68" s="14"/>
      <c r="G68" s="14"/>
      <c r="H68" s="14"/>
      <c r="I68" s="14"/>
      <c r="J68" s="14"/>
      <c r="K68" s="14"/>
      <c r="L68" s="16"/>
      <c r="N68" s="21"/>
      <c r="O68" s="16"/>
    </row>
    <row r="69" spans="1:15" x14ac:dyDescent="0.35">
      <c r="A69" s="17">
        <f>Main!B72</f>
        <v>43220</v>
      </c>
      <c r="B69" s="14">
        <f>Main!C72/Main!C63-1</f>
        <v>3.5877722862895922E-2</v>
      </c>
      <c r="C69" s="14"/>
      <c r="D69" s="14"/>
      <c r="E69" s="14"/>
      <c r="F69" s="14"/>
      <c r="G69" s="14"/>
      <c r="H69" s="14"/>
      <c r="I69" s="14"/>
      <c r="J69" s="14"/>
      <c r="K69" s="14"/>
      <c r="L69" s="16"/>
      <c r="N69" s="21"/>
      <c r="O69" s="16"/>
    </row>
    <row r="70" spans="1:15" x14ac:dyDescent="0.35">
      <c r="A70" s="17">
        <f>Main!B73</f>
        <v>43251</v>
      </c>
      <c r="B70" s="14">
        <f>Main!C73/Main!C64-1</f>
        <v>4.6405823475887287E-2</v>
      </c>
      <c r="C70" s="14"/>
      <c r="D70" s="14"/>
      <c r="E70" s="14"/>
      <c r="F70" s="14"/>
      <c r="G70" s="14"/>
      <c r="H70" s="14"/>
      <c r="I70" s="14"/>
      <c r="J70" s="14"/>
      <c r="K70" s="14"/>
      <c r="L70" s="16"/>
      <c r="N70" s="21"/>
      <c r="O70" s="16"/>
    </row>
    <row r="71" spans="1:15" x14ac:dyDescent="0.35">
      <c r="A71" s="17">
        <f>Main!B74</f>
        <v>43281</v>
      </c>
      <c r="B71" s="14">
        <f>Main!C74/Main!C65-1</f>
        <v>1.3081745840366699E-2</v>
      </c>
      <c r="C71" s="14"/>
      <c r="D71" s="14"/>
      <c r="E71" s="14"/>
      <c r="F71" s="14"/>
      <c r="G71" s="14"/>
      <c r="H71" s="14"/>
      <c r="I71" s="14"/>
      <c r="J71" s="14"/>
      <c r="K71" s="14"/>
      <c r="L71" s="16"/>
      <c r="N71" s="21"/>
      <c r="O71" s="16"/>
    </row>
    <row r="72" spans="1:15" x14ac:dyDescent="0.35">
      <c r="A72" s="17">
        <f>Main!B75</f>
        <v>43312</v>
      </c>
      <c r="B72" s="14">
        <f>Main!C75/Main!C66-1</f>
        <v>-2.0232407243555794E-2</v>
      </c>
      <c r="C72" s="14"/>
      <c r="D72" s="14"/>
      <c r="E72" s="14"/>
      <c r="F72" s="14"/>
      <c r="G72" s="14"/>
      <c r="H72" s="14"/>
      <c r="I72" s="14"/>
      <c r="J72" s="14"/>
      <c r="K72" s="14"/>
      <c r="L72" s="16"/>
      <c r="N72" s="21"/>
      <c r="O72" s="16"/>
    </row>
    <row r="73" spans="1:15" x14ac:dyDescent="0.35">
      <c r="A73" s="17">
        <f>Main!B76</f>
        <v>43343</v>
      </c>
      <c r="B73" s="14">
        <f>Main!C76/Main!C67-1</f>
        <v>-2.5698720985315004E-2</v>
      </c>
      <c r="C73" s="14"/>
      <c r="D73" s="14"/>
      <c r="E73" s="14"/>
      <c r="F73" s="14"/>
      <c r="G73" s="14"/>
      <c r="H73" s="14"/>
      <c r="I73" s="14"/>
      <c r="J73" s="14"/>
      <c r="K73" s="14"/>
      <c r="L73" s="16"/>
      <c r="N73" s="21"/>
      <c r="O73" s="16"/>
    </row>
    <row r="74" spans="1:15" x14ac:dyDescent="0.35">
      <c r="A74" s="17">
        <f>Main!B77</f>
        <v>43373</v>
      </c>
      <c r="B74" s="14">
        <f>Main!C77/Main!C68-1</f>
        <v>-3.8238427844205058E-2</v>
      </c>
      <c r="C74" s="14"/>
      <c r="D74" s="14"/>
      <c r="E74" s="14"/>
      <c r="F74" s="14"/>
      <c r="G74" s="14"/>
      <c r="H74" s="14"/>
      <c r="I74" s="14"/>
      <c r="J74" s="14"/>
      <c r="K74" s="14"/>
      <c r="L74" s="16"/>
      <c r="N74" s="21"/>
      <c r="O74" s="16"/>
    </row>
    <row r="75" spans="1:15" x14ac:dyDescent="0.35">
      <c r="A75" s="17">
        <f>Main!B78</f>
        <v>43404</v>
      </c>
      <c r="B75" s="14">
        <f>Main!C78/Main!C69-1</f>
        <v>-0.13923324150596883</v>
      </c>
      <c r="C75" s="14"/>
      <c r="D75" s="14"/>
      <c r="E75" s="14"/>
      <c r="F75" s="14"/>
      <c r="G75" s="14"/>
      <c r="H75" s="14"/>
      <c r="I75" s="14"/>
      <c r="J75" s="14"/>
      <c r="K75" s="14"/>
      <c r="L75" s="16"/>
      <c r="N75" s="21"/>
      <c r="O75" s="16"/>
    </row>
    <row r="76" spans="1:15" x14ac:dyDescent="0.35">
      <c r="A76" s="17">
        <f>Main!B79</f>
        <v>43434</v>
      </c>
      <c r="B76" s="14">
        <f>Main!C79/Main!C70-1</f>
        <v>-9.911494050759051E-2</v>
      </c>
      <c r="C76" s="14"/>
      <c r="D76" s="14"/>
      <c r="E76" s="14"/>
      <c r="F76" s="14"/>
      <c r="G76" s="14"/>
      <c r="H76" s="14"/>
      <c r="I76" s="14"/>
      <c r="J76" s="14"/>
      <c r="K76" s="14"/>
      <c r="L76" s="16"/>
      <c r="N76" s="21"/>
      <c r="O76" s="16"/>
    </row>
    <row r="77" spans="1:15" x14ac:dyDescent="0.35">
      <c r="A77" s="17">
        <f>Main!B80</f>
        <v>43465</v>
      </c>
      <c r="B77" s="14">
        <f>Main!C80/Main!C71-1</f>
        <v>-9.4220205397659407E-2</v>
      </c>
      <c r="C77" s="14"/>
      <c r="D77" s="14"/>
      <c r="E77" s="14"/>
      <c r="F77" s="14"/>
      <c r="G77" s="14"/>
      <c r="H77" s="14"/>
      <c r="I77" s="14"/>
      <c r="J77" s="14"/>
      <c r="K77" s="14"/>
      <c r="L77" s="16"/>
      <c r="N77" s="21"/>
      <c r="O77" s="16"/>
    </row>
    <row r="78" spans="1:15" x14ac:dyDescent="0.35">
      <c r="A78" s="17">
        <f>Main!B81</f>
        <v>43496</v>
      </c>
      <c r="B78" s="14">
        <f>Main!C81/Main!C72-1</f>
        <v>-7.0683866407492468E-2</v>
      </c>
      <c r="C78" s="14"/>
      <c r="D78" s="14"/>
      <c r="E78" s="14"/>
      <c r="F78" s="14"/>
      <c r="G78" s="14"/>
      <c r="H78" s="14"/>
      <c r="I78" s="14"/>
      <c r="J78" s="14"/>
      <c r="K78" s="14"/>
      <c r="L78" s="16"/>
      <c r="N78" s="21"/>
      <c r="O78" s="16"/>
    </row>
    <row r="79" spans="1:15" x14ac:dyDescent="0.35">
      <c r="A79" s="17">
        <f>Main!B82</f>
        <v>43524</v>
      </c>
      <c r="B79" s="14">
        <f>Main!C82/Main!C73-1</f>
        <v>-6.5739130434782633E-2</v>
      </c>
      <c r="C79" s="14"/>
      <c r="D79" s="14"/>
      <c r="E79" s="14"/>
      <c r="F79" s="14"/>
      <c r="G79" s="14"/>
      <c r="H79" s="14"/>
      <c r="I79" s="14"/>
      <c r="J79" s="14"/>
      <c r="K79" s="14"/>
      <c r="L79" s="16"/>
      <c r="N79" s="21"/>
      <c r="O79" s="16"/>
    </row>
    <row r="80" spans="1:15" x14ac:dyDescent="0.35">
      <c r="A80" s="17">
        <f>Main!B83</f>
        <v>43555</v>
      </c>
      <c r="B80" s="14">
        <f>Main!C83/Main!C74-1</f>
        <v>-3.4692055935733435E-2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Main!C84/Main!C75-1</f>
        <v>-1.3485851896447798E-2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Main!C85/Main!C76-1</f>
        <v>-4.2725173210161671E-2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Main!C86/Main!C77-1</f>
        <v>-2.0802560315115626E-2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Main!C87/Main!C78-1</f>
        <v>5.8341112148286411E-2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Main!C88/Main!C79-1</f>
        <v>-2.4723487312947157E-2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Main!C89/Main!C80-1</f>
        <v>-7.4489123269610991E-3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Main!C90/Main!C81-1</f>
        <v>-4.2783799201369099E-2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Main!C91/Main!C82-1</f>
        <v>-5.9692231322908906E-2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Main!C92/Main!C83-1</f>
        <v>-4.3582788805326067E-2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Main!C93/Main!C84-1</f>
        <v>-9.4165751251067964E-2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Main!C94/Main!C85-1</f>
        <v>-8.3804202907751812E-2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Main!C95/Main!C86-1</f>
        <v>-0.22074167190446259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Main!C96/Main!C87-1</f>
        <v>-0.1565551565551565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Main!C97/Main!C88-1</f>
        <v>-0.10847231487658449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Main!C98/Main!C89-1</f>
        <v>-9.9156538487082502E-2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Main!C99/Main!C90-1</f>
        <v>-8.8398887564561157E-2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Main!C100/Main!C91-1</f>
        <v>-6.8034842285865094E-2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Main!C101/Main!C92-1</f>
        <v>-9.1653238801160164E-2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Main!C102/Main!C93-1</f>
        <v>-3.6987131981405463E-2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Main!C103/Main!C94-1</f>
        <v>7.7610699189245347E-2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Main!C104/Main!C95-1</f>
        <v>0.30319406355863832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Main!C105/Main!C96-1</f>
        <v>0.22333432925007468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Main!C106/Main!C97-1</f>
        <v>0.2926519006285544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Main!C107/Main!C98-1</f>
        <v>0.31487761722205843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Main!C108/Main!C99-1</f>
        <v>0.35447083605723839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Main!C109/Main!C100-1</f>
        <v>0.32514338313389524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Main!C110/Main!C101-1</f>
        <v>0.35883062513304465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Main!C111/Main!C102-1</f>
        <v>0.30789142297467453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Main!C112/Main!C103-1</f>
        <v>0.21696353932223023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Main!C113/Main!C104-1</f>
        <v>0.18208825895896519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Main!C114/Main!C105-1</f>
        <v>0.16235193552326299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Main!C115/Main!C106-1</f>
        <v>7.8031837916063607E-2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Main!C116/Main!C107-1</f>
        <v>7.1320437342304421E-2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Main!C117/Main!C108-1</f>
        <v>8.7413524963801947E-3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Main!C118/Main!C109-1</f>
        <v>2.5541009885118982E-2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Main!C119/Main!C110-1</f>
        <v>4.2819843342036812E-3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Main!C120/Main!C111-1</f>
        <v>2.0540251404118859E-2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Main!C121/Main!C112-1</f>
        <v>7.3976221928666597E-3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Main!C122/Main!C113-1</f>
        <v>-4.0159170637206199E-2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Main!C123/Main!C114-1</f>
        <v>-3.934443452224623E-2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Main!C124/Main!C115-1</f>
        <v>-4.671642592492975E-3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Main!C125/Main!C116-1</f>
        <v>-9.5253048620924208E-2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Main!C126/Main!C117-1</f>
        <v>-0.1039340776182881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Main!C127/Main!C118-1</f>
        <v>-7.1744906997342817E-2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Main!C128/Main!C119-1</f>
        <v>-6.9207570715474231E-2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Main!C129/Main!C120-1</f>
        <v>-2.74647518213742E-2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Main!C130/Main!C121-1</f>
        <v>-2.8638867033831672E-2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Main!C131/Main!C122-1</f>
        <v>8.3460615317476616E-3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Main!C132/Main!C123-1</f>
        <v>3.1058617672790945E-2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Main!C133/Main!C124-1</f>
        <v>1.4026758739749123E-3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Main!C134/Main!C125-1</f>
        <v>9.8918262278012259E-2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Main!C135/Main!C126-1</f>
        <v>0.14601008602788479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Main!C136/Main!C127-1</f>
        <v>6.2640323304894441E-2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Main!C137/Main!C128-1</f>
        <v>5.9326294620412279E-2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Main!C138/Main!C129-1</f>
        <v>-8.1379682026408995E-3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Main!C139/Main!C130-1</f>
        <v>2.0249473513688665E-2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Main!C140/Main!C131-1</f>
        <v>4.3278333784149359E-2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Main!C141/Main!C132-1</f>
        <v>2.540305473058968E-2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Main!C142/Main!C133-1</f>
        <v>6.5402435082426491E-2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Main!C143/Main!C134-1</f>
        <v>6.1378112333526413E-2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Main!C144/Main!C135-1</f>
        <v>5.3686063367156756E-2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Main!C145/Main!C136-1</f>
        <v>9.6767377984364966E-2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Main!C146/Main!C137-1</f>
        <v>9.8507620102304516E-2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Main!C147/Main!C138-1</f>
        <v>0.13404694631601832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Main!C148/Main!C139-1</f>
        <v>0.10368370911400437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Main!C149/Main!C140-1</f>
        <v>0.1055742805289086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Main!C150/Main!C141-1</f>
        <v>9.2061029221618851E-2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Main!C151/Main!C142-1</f>
        <v>7.4332524271844669E-2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Main!C152/Main!C143-1</f>
        <v>6.7450280216237557E-2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Main!C153/Main!C144-1</f>
        <v>6.1710804304033751E-2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47"/>
  <sheetViews>
    <sheetView topLeftCell="A125" zoomScaleNormal="100" zoomScalePageLayoutView="150" workbookViewId="0">
      <selection activeCell="C125" sqref="C1:L1048576"/>
    </sheetView>
  </sheetViews>
  <sheetFormatPr defaultColWidth="11.453125" defaultRowHeight="14.5" x14ac:dyDescent="0.35"/>
  <sheetData>
    <row r="1" spans="1:18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8" x14ac:dyDescent="0.35">
      <c r="A2" s="17">
        <f>Main!B5</f>
        <v>41274</v>
      </c>
    </row>
    <row r="3" spans="1:18" x14ac:dyDescent="0.35">
      <c r="A3" s="17">
        <f>Main!B6</f>
        <v>41305</v>
      </c>
      <c r="B3" s="14"/>
      <c r="C3" s="14"/>
      <c r="D3" s="14"/>
      <c r="E3" s="14"/>
      <c r="F3" s="14"/>
      <c r="G3" s="14"/>
      <c r="H3" s="14"/>
      <c r="I3" s="14"/>
      <c r="J3" s="14"/>
    </row>
    <row r="4" spans="1:18" x14ac:dyDescent="0.35">
      <c r="A4" s="17">
        <f>Main!B7</f>
        <v>41333</v>
      </c>
      <c r="B4" s="14"/>
      <c r="C4" s="14"/>
      <c r="D4" s="14"/>
      <c r="E4" s="14"/>
      <c r="F4" s="14"/>
      <c r="G4" s="14"/>
      <c r="H4" s="14"/>
      <c r="I4" s="14"/>
      <c r="J4" s="14"/>
    </row>
    <row r="5" spans="1:18" x14ac:dyDescent="0.35">
      <c r="A5" s="17">
        <f>Main!B8</f>
        <v>41362</v>
      </c>
      <c r="B5" s="14"/>
      <c r="C5" s="14"/>
      <c r="D5" s="14"/>
      <c r="E5" s="14"/>
      <c r="F5" s="14"/>
      <c r="G5" s="14"/>
      <c r="H5" s="14"/>
      <c r="I5" s="14"/>
      <c r="J5" s="14"/>
    </row>
    <row r="6" spans="1:18" x14ac:dyDescent="0.35">
      <c r="A6" s="17">
        <f>Main!B9</f>
        <v>41394</v>
      </c>
      <c r="B6" s="14"/>
      <c r="C6" s="14"/>
      <c r="D6" s="14"/>
      <c r="E6" s="14"/>
      <c r="F6" s="14"/>
      <c r="G6" s="14"/>
      <c r="H6" s="14"/>
      <c r="I6" s="14"/>
      <c r="J6" s="14"/>
    </row>
    <row r="7" spans="1:18" x14ac:dyDescent="0.35">
      <c r="A7" s="17">
        <f>Main!B10</f>
        <v>41425</v>
      </c>
      <c r="B7" s="14"/>
      <c r="C7" s="14"/>
      <c r="D7" s="14"/>
      <c r="E7" s="14"/>
      <c r="F7" s="14"/>
      <c r="G7" s="14"/>
      <c r="H7" s="14"/>
      <c r="I7" s="14"/>
      <c r="J7" s="14"/>
    </row>
    <row r="8" spans="1:18" x14ac:dyDescent="0.35">
      <c r="A8" s="17">
        <f>Main!B11</f>
        <v>41453</v>
      </c>
      <c r="B8" s="14"/>
      <c r="C8" s="14"/>
      <c r="D8" s="14"/>
      <c r="E8" s="14"/>
      <c r="F8" s="14"/>
      <c r="G8" s="14"/>
      <c r="H8" s="14"/>
      <c r="I8" s="14"/>
      <c r="J8" s="14"/>
    </row>
    <row r="9" spans="1:18" x14ac:dyDescent="0.35">
      <c r="A9" s="17">
        <f>Main!B12</f>
        <v>41486</v>
      </c>
      <c r="B9" s="14"/>
      <c r="C9" s="14"/>
      <c r="D9" s="14"/>
      <c r="E9" s="14"/>
      <c r="F9" s="14"/>
      <c r="G9" s="14"/>
      <c r="H9" s="14"/>
      <c r="I9" s="14"/>
      <c r="J9" s="14"/>
    </row>
    <row r="10" spans="1:18" x14ac:dyDescent="0.35">
      <c r="A10" s="17">
        <f>Main!B13</f>
        <v>41516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8" x14ac:dyDescent="0.35">
      <c r="A11" s="17">
        <f>Main!B14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8" x14ac:dyDescent="0.35">
      <c r="A12" s="17">
        <f>Main!B15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8" x14ac:dyDescent="0.35">
      <c r="A13" s="17">
        <f>Main!B16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8" x14ac:dyDescent="0.35">
      <c r="A14" s="17">
        <f>Main!B17</f>
        <v>41639</v>
      </c>
      <c r="B14" s="14">
        <f>Main!C17/Main!C5-1</f>
        <v>0.13340639633356588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R14">
        <v>-2.5900826774917673E-2</v>
      </c>
    </row>
    <row r="15" spans="1:18" x14ac:dyDescent="0.35">
      <c r="A15" s="17">
        <f>Main!B18</f>
        <v>41670</v>
      </c>
      <c r="B15" s="14">
        <f>Main!C18/Main!C6-1</f>
        <v>0.1131465517241379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R15">
        <v>-2.4132350629804011E-2</v>
      </c>
    </row>
    <row r="16" spans="1:18" x14ac:dyDescent="0.35">
      <c r="A16" s="17">
        <f>Main!B19</f>
        <v>41698</v>
      </c>
      <c r="B16" s="14">
        <f>Main!C19/Main!C7-1</f>
        <v>0.12001165161666183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R16">
        <v>-2.0935205473213037E-2</v>
      </c>
    </row>
    <row r="17" spans="1:19" x14ac:dyDescent="0.35">
      <c r="A17" s="17">
        <f>Main!B20</f>
        <v>41729</v>
      </c>
      <c r="B17" s="14">
        <f>Main!C20/Main!C8-1</f>
        <v>0.12639658020013589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R17">
        <v>-1.7818848282726618E-2</v>
      </c>
    </row>
    <row r="18" spans="1:19" x14ac:dyDescent="0.35">
      <c r="A18" s="17">
        <f>Main!B21</f>
        <v>41759</v>
      </c>
      <c r="B18" s="14">
        <f>Main!C21/Main!C9-1</f>
        <v>0.1498329730791903</v>
      </c>
      <c r="C18" s="14"/>
      <c r="D18" s="14"/>
      <c r="E18" s="14"/>
      <c r="F18" s="14"/>
      <c r="G18" s="14"/>
      <c r="H18" s="14"/>
      <c r="I18" s="14"/>
      <c r="J18" s="14"/>
      <c r="K18" s="14"/>
      <c r="L18" s="19"/>
      <c r="R18">
        <v>-5.1654577540150015E-3</v>
      </c>
      <c r="S18" s="14">
        <f>AVERAGE(R14:R18)</f>
        <v>-1.8790537782935268E-2</v>
      </c>
    </row>
    <row r="19" spans="1:19" x14ac:dyDescent="0.35">
      <c r="A19" s="17">
        <f>Main!B22</f>
        <v>41789</v>
      </c>
      <c r="B19" s="14">
        <f>Main!C22/Main!C10-1</f>
        <v>9.2821553792212574E-2</v>
      </c>
      <c r="C19" s="14"/>
      <c r="D19" s="14"/>
      <c r="E19" s="14"/>
      <c r="F19" s="14"/>
      <c r="G19" s="14"/>
      <c r="H19" s="14"/>
      <c r="I19" s="14"/>
      <c r="J19" s="14"/>
      <c r="K19" s="14"/>
      <c r="L19" s="19"/>
      <c r="R19">
        <v>3.0358533950012312E-3</v>
      </c>
    </row>
    <row r="20" spans="1:19" x14ac:dyDescent="0.35">
      <c r="A20" s="17">
        <f>Main!B23</f>
        <v>41820</v>
      </c>
      <c r="B20" s="14">
        <f>Main!C23/Main!C11-1</f>
        <v>0.14524446142093206</v>
      </c>
      <c r="C20" s="14"/>
      <c r="D20" s="14"/>
      <c r="E20" s="14"/>
      <c r="F20" s="14"/>
      <c r="G20" s="14"/>
      <c r="H20" s="14"/>
      <c r="I20" s="14"/>
      <c r="J20" s="14"/>
      <c r="K20" s="14"/>
      <c r="L20" s="19"/>
      <c r="R20">
        <v>3.9106553279839584E-3</v>
      </c>
    </row>
    <row r="21" spans="1:19" x14ac:dyDescent="0.35">
      <c r="A21" s="17">
        <f>Main!B24</f>
        <v>41851</v>
      </c>
      <c r="B21" s="14">
        <f>Main!C24/Main!C12-1</f>
        <v>0.17002637528259235</v>
      </c>
      <c r="C21" s="14"/>
      <c r="D21" s="14"/>
      <c r="E21" s="14"/>
      <c r="F21" s="14"/>
      <c r="G21" s="14"/>
      <c r="H21" s="14"/>
      <c r="I21" s="14"/>
      <c r="J21" s="14"/>
      <c r="K21" s="14"/>
      <c r="L21" s="19"/>
      <c r="R21">
        <v>5.1231341713622314E-3</v>
      </c>
    </row>
    <row r="22" spans="1:19" x14ac:dyDescent="0.35">
      <c r="A22" s="17">
        <f>Main!B25</f>
        <v>41880</v>
      </c>
      <c r="B22" s="14">
        <f>Main!C25/Main!C13-1</f>
        <v>0.19316787770123622</v>
      </c>
      <c r="C22" s="14"/>
      <c r="D22" s="14"/>
      <c r="E22" s="14"/>
      <c r="F22" s="14"/>
      <c r="G22" s="14"/>
      <c r="H22" s="14"/>
      <c r="I22" s="14"/>
      <c r="J22" s="14"/>
      <c r="K22" s="14"/>
      <c r="L22" s="19"/>
      <c r="R22">
        <v>7.2298311921614733E-3</v>
      </c>
    </row>
    <row r="23" spans="1:19" x14ac:dyDescent="0.35">
      <c r="A23" s="17">
        <f>Main!B27</f>
        <v>41912</v>
      </c>
      <c r="B23" s="14">
        <f>Main!C27/Main!C14-1</f>
        <v>0.16620600700202681</v>
      </c>
      <c r="C23" s="14"/>
      <c r="D23" s="14"/>
      <c r="E23" s="14"/>
      <c r="F23" s="14"/>
      <c r="G23" s="14"/>
      <c r="H23" s="14"/>
      <c r="I23" s="14"/>
      <c r="J23" s="14"/>
      <c r="K23" s="14"/>
      <c r="L23" s="19"/>
      <c r="R23">
        <v>1.6063080349480341E-2</v>
      </c>
    </row>
    <row r="24" spans="1:19" x14ac:dyDescent="0.35">
      <c r="A24" s="17">
        <f>Main!B28</f>
        <v>41943</v>
      </c>
      <c r="B24" s="14">
        <f>Main!C28/Main!C15-1</f>
        <v>0.15404817967759477</v>
      </c>
      <c r="C24" s="14"/>
      <c r="D24" s="14"/>
      <c r="E24" s="14"/>
      <c r="F24" s="14"/>
      <c r="G24" s="14"/>
      <c r="H24" s="14"/>
      <c r="I24" s="14"/>
      <c r="J24" s="14"/>
      <c r="K24" s="14"/>
      <c r="L24" s="19"/>
      <c r="R24">
        <v>1.8229005710169055E-2</v>
      </c>
    </row>
    <row r="25" spans="1:19" x14ac:dyDescent="0.35">
      <c r="A25" s="17">
        <f>Main!B29</f>
        <v>41971</v>
      </c>
      <c r="B25" s="14">
        <f>Main!C29/Main!C16-1</f>
        <v>0.14338986060552261</v>
      </c>
      <c r="C25" s="14"/>
      <c r="D25" s="14"/>
      <c r="E25" s="14"/>
      <c r="F25" s="14"/>
      <c r="G25" s="14"/>
      <c r="H25" s="14"/>
      <c r="I25" s="14"/>
      <c r="J25" s="14"/>
      <c r="K25" s="14"/>
      <c r="L25" s="19"/>
      <c r="R25">
        <v>2.1554433392672045E-2</v>
      </c>
    </row>
    <row r="26" spans="1:19" x14ac:dyDescent="0.35">
      <c r="A26" s="17">
        <f>Main!B30</f>
        <v>42004</v>
      </c>
      <c r="B26" s="14">
        <f>Main!C30/Main!C17-1</f>
        <v>0.11436357243319262</v>
      </c>
      <c r="C26" s="14"/>
      <c r="D26" s="14"/>
      <c r="E26" s="14"/>
      <c r="F26" s="14"/>
      <c r="G26" s="14"/>
      <c r="H26" s="14"/>
      <c r="I26" s="14"/>
      <c r="J26" s="14"/>
      <c r="K26" s="14"/>
      <c r="L26" s="19"/>
      <c r="R26">
        <v>2.3130530086550971E-2</v>
      </c>
    </row>
    <row r="27" spans="1:19" x14ac:dyDescent="0.35">
      <c r="A27" s="17">
        <f>Main!B31</f>
        <v>42034</v>
      </c>
      <c r="B27" s="14">
        <f>Main!C31/Main!C18-1</f>
        <v>0.14661621050778839</v>
      </c>
      <c r="C27" s="14"/>
      <c r="D27" s="14"/>
      <c r="E27" s="14"/>
      <c r="F27" s="14"/>
      <c r="G27" s="14"/>
      <c r="H27" s="14"/>
      <c r="I27" s="14"/>
      <c r="J27" s="14"/>
      <c r="K27" s="14"/>
      <c r="L27" s="19"/>
      <c r="R27">
        <v>2.7700550419031966E-2</v>
      </c>
    </row>
    <row r="28" spans="1:19" x14ac:dyDescent="0.35">
      <c r="A28" s="17">
        <f>Main!B32</f>
        <v>42062</v>
      </c>
      <c r="B28" s="14">
        <f>Main!C32/Main!C19-1</f>
        <v>0.15335934113567395</v>
      </c>
      <c r="C28" s="14"/>
      <c r="D28" s="14"/>
      <c r="E28" s="14"/>
      <c r="F28" s="14"/>
      <c r="G28" s="14"/>
      <c r="H28" s="14"/>
      <c r="I28" s="14"/>
      <c r="J28" s="14"/>
      <c r="K28" s="14"/>
      <c r="L28" s="19"/>
      <c r="R28">
        <v>3.4526453190497852E-2</v>
      </c>
    </row>
    <row r="29" spans="1:19" x14ac:dyDescent="0.35">
      <c r="A29" s="17">
        <f>Main!B33</f>
        <v>42094</v>
      </c>
      <c r="B29" s="14">
        <f>Main!C33/Main!C20-1</f>
        <v>0.16060031050543389</v>
      </c>
      <c r="C29" s="14"/>
      <c r="D29" s="14"/>
      <c r="E29" s="14"/>
      <c r="F29" s="14"/>
      <c r="G29" s="14"/>
      <c r="H29" s="14"/>
      <c r="I29" s="14"/>
      <c r="J29" s="14"/>
      <c r="K29" s="14"/>
      <c r="L29" s="19"/>
      <c r="R29">
        <v>3.7016770208479377E-2</v>
      </c>
    </row>
    <row r="30" spans="1:19" x14ac:dyDescent="0.35">
      <c r="A30" s="17">
        <f>Main!B34</f>
        <v>42124</v>
      </c>
      <c r="B30" s="14">
        <f>Main!C34/Main!C21-1</f>
        <v>0.2241305648124412</v>
      </c>
      <c r="C30" s="14"/>
      <c r="D30" s="14"/>
      <c r="E30" s="14"/>
      <c r="F30" s="14"/>
      <c r="G30" s="14"/>
      <c r="H30" s="14"/>
      <c r="I30" s="14"/>
      <c r="J30" s="14"/>
      <c r="K30" s="14"/>
      <c r="L30" s="19"/>
      <c r="R30">
        <v>3.7997944006589846E-2</v>
      </c>
    </row>
    <row r="31" spans="1:19" x14ac:dyDescent="0.35">
      <c r="A31" s="17">
        <f>Main!B35</f>
        <v>42153</v>
      </c>
      <c r="B31" s="14">
        <f>Main!C35/Main!C22-1</f>
        <v>0.25683890577507618</v>
      </c>
      <c r="C31" s="14"/>
      <c r="D31" s="14"/>
      <c r="E31" s="14"/>
      <c r="F31" s="14"/>
      <c r="G31" s="14"/>
      <c r="H31" s="14"/>
      <c r="I31" s="14"/>
      <c r="J31" s="14"/>
      <c r="K31" s="14"/>
      <c r="L31" s="19"/>
      <c r="R31">
        <v>3.8651261331612341E-2</v>
      </c>
    </row>
    <row r="32" spans="1:19" x14ac:dyDescent="0.35">
      <c r="A32" s="17">
        <f>Main!B36</f>
        <v>42185</v>
      </c>
      <c r="B32" s="14">
        <f>Main!C36/Main!C23-1</f>
        <v>0.22162928374885338</v>
      </c>
      <c r="C32" s="14"/>
      <c r="D32" s="14"/>
      <c r="E32" s="14"/>
      <c r="F32" s="14"/>
      <c r="G32" s="14"/>
      <c r="H32" s="14"/>
      <c r="I32" s="14"/>
      <c r="J32" s="14"/>
      <c r="K32" s="14"/>
      <c r="L32" s="19"/>
      <c r="R32">
        <v>3.9472573407924205E-2</v>
      </c>
    </row>
    <row r="33" spans="1:18" x14ac:dyDescent="0.35">
      <c r="A33" s="17">
        <f>Main!B37</f>
        <v>42216</v>
      </c>
      <c r="B33" s="14">
        <f>Main!C37/Main!C24-1</f>
        <v>0.11955559133725147</v>
      </c>
      <c r="C33" s="14"/>
      <c r="D33" s="14"/>
      <c r="E33" s="14"/>
      <c r="F33" s="14"/>
      <c r="G33" s="14"/>
      <c r="H33" s="14"/>
      <c r="I33" s="14"/>
      <c r="J33" s="14"/>
      <c r="K33" s="14"/>
      <c r="L33" s="19"/>
      <c r="R33">
        <v>4.4759452843682768E-2</v>
      </c>
    </row>
    <row r="34" spans="1:18" x14ac:dyDescent="0.35">
      <c r="A34" s="17">
        <f>Main!B38</f>
        <v>42247</v>
      </c>
      <c r="B34" s="14">
        <f>Main!C38/Main!C25-1</f>
        <v>2.0404935147105396E-2</v>
      </c>
      <c r="C34" s="14"/>
      <c r="D34" s="14"/>
      <c r="E34" s="14"/>
      <c r="F34" s="14"/>
      <c r="G34" s="14"/>
      <c r="H34" s="14"/>
      <c r="I34" s="14"/>
      <c r="J34" s="14"/>
      <c r="K34" s="14"/>
      <c r="L34" s="19"/>
      <c r="R34">
        <v>4.5165895796412059E-2</v>
      </c>
    </row>
    <row r="35" spans="1:18" x14ac:dyDescent="0.35">
      <c r="A35" s="17">
        <f>Main!B39</f>
        <v>42277</v>
      </c>
      <c r="B35" s="14">
        <f>Main!C39/Main!C27-1</f>
        <v>2.4332437983883626E-2</v>
      </c>
      <c r="C35" s="14"/>
      <c r="D35" s="14"/>
      <c r="E35" s="14"/>
      <c r="F35" s="14"/>
      <c r="G35" s="14"/>
      <c r="H35" s="14"/>
      <c r="I35" s="14"/>
      <c r="J35" s="14"/>
      <c r="K35" s="14"/>
      <c r="L35" s="19"/>
      <c r="R35">
        <v>5.9198630437984789E-2</v>
      </c>
    </row>
    <row r="36" spans="1:18" x14ac:dyDescent="0.35">
      <c r="A36" s="17">
        <f>Main!B40</f>
        <v>42307</v>
      </c>
      <c r="B36" s="14">
        <f>Main!C40/Main!C28-1</f>
        <v>4.9752805461822147E-2</v>
      </c>
      <c r="C36" s="14"/>
      <c r="D36" s="14"/>
      <c r="E36" s="14"/>
      <c r="F36" s="14"/>
      <c r="G36" s="14"/>
      <c r="H36" s="14"/>
      <c r="I36" s="14"/>
      <c r="J36" s="14"/>
      <c r="K36" s="14"/>
      <c r="L36" s="19"/>
      <c r="R36">
        <v>6.7131580984620021E-2</v>
      </c>
    </row>
    <row r="37" spans="1:18" x14ac:dyDescent="0.35">
      <c r="A37" s="17">
        <f>Main!B41</f>
        <v>42338</v>
      </c>
      <c r="B37" s="14">
        <f>Main!C41/Main!C29-1</f>
        <v>3.8670601025003748E-2</v>
      </c>
      <c r="C37" s="14"/>
      <c r="D37" s="14"/>
      <c r="E37" s="14"/>
      <c r="F37" s="14"/>
      <c r="G37" s="14"/>
      <c r="H37" s="14"/>
      <c r="I37" s="14"/>
      <c r="J37" s="14"/>
      <c r="K37" s="14"/>
      <c r="L37" s="19"/>
      <c r="R37">
        <v>7.2860481538720823E-2</v>
      </c>
    </row>
    <row r="38" spans="1:18" x14ac:dyDescent="0.35">
      <c r="A38" s="17">
        <f>Main!B42</f>
        <v>42369</v>
      </c>
      <c r="B38" s="14">
        <f>Main!C42/Main!C30-1</f>
        <v>6.1923167941942081E-2</v>
      </c>
      <c r="C38" s="14"/>
      <c r="D38" s="14"/>
      <c r="E38" s="14"/>
      <c r="F38" s="14"/>
      <c r="G38" s="14"/>
      <c r="H38" s="14"/>
      <c r="I38" s="14"/>
      <c r="J38" s="14"/>
      <c r="K38" s="14"/>
      <c r="L38" s="19"/>
      <c r="R38">
        <v>7.5011737988856853E-2</v>
      </c>
    </row>
    <row r="39" spans="1:18" x14ac:dyDescent="0.35">
      <c r="A39" s="17">
        <f>Main!B44</f>
        <v>42398</v>
      </c>
      <c r="B39" s="14">
        <f>Main!C44/Main!C31-1</f>
        <v>-3.469184127715097E-2</v>
      </c>
      <c r="C39" s="14"/>
      <c r="D39" s="14"/>
      <c r="E39" s="14"/>
      <c r="F39" s="14"/>
      <c r="G39" s="14"/>
      <c r="H39" s="14"/>
      <c r="I39" s="14"/>
      <c r="J39" s="14"/>
      <c r="K39" s="14"/>
      <c r="L39" s="19"/>
      <c r="R39">
        <v>7.5293369616739492E-2</v>
      </c>
    </row>
    <row r="40" spans="1:18" x14ac:dyDescent="0.35">
      <c r="A40" s="17">
        <f>Main!B45</f>
        <v>42429</v>
      </c>
      <c r="B40" s="14">
        <f>Main!C45/Main!C32-1</f>
        <v>-6.156043295249547E-2</v>
      </c>
      <c r="C40" s="14"/>
      <c r="D40" s="14"/>
      <c r="E40" s="14"/>
      <c r="F40" s="14"/>
      <c r="G40" s="14"/>
      <c r="H40" s="14"/>
      <c r="I40" s="14"/>
      <c r="J40" s="14"/>
      <c r="K40" s="14"/>
      <c r="L40" s="19"/>
      <c r="R40">
        <v>7.9692489399547095E-2</v>
      </c>
    </row>
    <row r="41" spans="1:18" x14ac:dyDescent="0.35">
      <c r="A41" s="17">
        <f>Main!B46</f>
        <v>42460</v>
      </c>
      <c r="B41" s="14">
        <f>Main!C46/Main!C33-1</f>
        <v>-2.0808561236623113E-2</v>
      </c>
      <c r="C41" s="14"/>
      <c r="D41" s="14"/>
      <c r="E41" s="14"/>
      <c r="F41" s="14"/>
      <c r="G41" s="14"/>
      <c r="H41" s="14"/>
      <c r="I41" s="14"/>
      <c r="J41" s="14"/>
      <c r="K41" s="14"/>
      <c r="L41" s="19"/>
      <c r="R41">
        <v>8.358584753881626E-2</v>
      </c>
    </row>
    <row r="42" spans="1:18" x14ac:dyDescent="0.35">
      <c r="A42" s="17">
        <f>Main!B47</f>
        <v>42489</v>
      </c>
      <c r="B42" s="14">
        <f>Main!C47/Main!C34-1</f>
        <v>-7.2665084461817631E-2</v>
      </c>
      <c r="C42" s="14"/>
      <c r="D42" s="14"/>
      <c r="E42" s="14"/>
      <c r="F42" s="14"/>
      <c r="G42" s="14"/>
      <c r="H42" s="14"/>
      <c r="I42" s="14"/>
      <c r="J42" s="14"/>
      <c r="K42" s="14"/>
      <c r="L42" s="19"/>
      <c r="R42">
        <v>8.4125966595546386E-2</v>
      </c>
    </row>
    <row r="43" spans="1:18" x14ac:dyDescent="0.35">
      <c r="A43" s="17">
        <f>Main!B48</f>
        <v>42521</v>
      </c>
      <c r="B43" s="14">
        <f>Main!C48/Main!C35-1</f>
        <v>-0.11359666801021107</v>
      </c>
      <c r="C43" s="14"/>
      <c r="D43" s="14"/>
      <c r="E43" s="14"/>
      <c r="F43" s="14"/>
      <c r="G43" s="14"/>
      <c r="H43" s="14"/>
      <c r="I43" s="14"/>
      <c r="J43" s="14"/>
      <c r="K43" s="14"/>
      <c r="L43" s="19"/>
      <c r="R43">
        <v>8.6151155801221124E-2</v>
      </c>
    </row>
    <row r="44" spans="1:18" x14ac:dyDescent="0.35">
      <c r="A44" s="17">
        <f>Main!B49</f>
        <v>42551</v>
      </c>
      <c r="B44" s="14">
        <f>Main!C49/Main!C36-1</f>
        <v>-0.10163128796669163</v>
      </c>
      <c r="C44" s="14"/>
      <c r="D44" s="14"/>
      <c r="E44" s="14"/>
      <c r="F44" s="14"/>
      <c r="G44" s="14"/>
      <c r="H44" s="14"/>
      <c r="I44" s="14"/>
      <c r="J44" s="14"/>
      <c r="K44" s="14"/>
      <c r="L44" s="19"/>
      <c r="R44">
        <v>8.7897780677651527E-2</v>
      </c>
    </row>
    <row r="45" spans="1:18" x14ac:dyDescent="0.35">
      <c r="A45" s="17">
        <f>Main!B50</f>
        <v>42580</v>
      </c>
      <c r="B45" s="14">
        <f>Main!C50/Main!C37-1</f>
        <v>-3.4301740256004631E-2</v>
      </c>
      <c r="C45" s="14"/>
      <c r="D45" s="14"/>
      <c r="E45" s="14"/>
      <c r="F45" s="14"/>
      <c r="G45" s="14"/>
      <c r="H45" s="14"/>
      <c r="I45" s="14"/>
      <c r="J45" s="14"/>
      <c r="K45" s="14"/>
      <c r="L45" s="19"/>
      <c r="R45">
        <v>9.0347448917489914E-2</v>
      </c>
    </row>
    <row r="46" spans="1:18" x14ac:dyDescent="0.35">
      <c r="A46" s="17">
        <f>Main!B51</f>
        <v>42613</v>
      </c>
      <c r="B46" s="14">
        <f>Main!C51/Main!C38-1</f>
        <v>8.4793055340257384E-2</v>
      </c>
      <c r="C46" s="14"/>
      <c r="D46" s="14"/>
      <c r="E46" s="14"/>
      <c r="F46" s="14"/>
      <c r="G46" s="14"/>
      <c r="H46" s="14"/>
      <c r="I46" s="14"/>
      <c r="J46" s="14"/>
      <c r="K46" s="14"/>
      <c r="L46" s="19"/>
      <c r="R46">
        <v>9.3022554005913083E-2</v>
      </c>
    </row>
    <row r="47" spans="1:18" x14ac:dyDescent="0.35">
      <c r="A47" s="17">
        <f>Main!B52</f>
        <v>42643</v>
      </c>
      <c r="B47" s="14">
        <f>Main!C52/Main!C39-1</f>
        <v>0.10897732531235538</v>
      </c>
      <c r="C47" s="14"/>
      <c r="D47" s="14"/>
      <c r="E47" s="14"/>
      <c r="F47" s="14"/>
      <c r="G47" s="14"/>
      <c r="H47" s="14"/>
      <c r="I47" s="14"/>
      <c r="J47" s="14"/>
      <c r="K47" s="14"/>
      <c r="L47" s="19"/>
      <c r="R47">
        <v>9.8620730891480268E-2</v>
      </c>
    </row>
    <row r="48" spans="1:18" x14ac:dyDescent="0.35">
      <c r="A48" s="17">
        <f>Main!B53</f>
        <v>42674</v>
      </c>
      <c r="B48" s="14">
        <f>Main!C53/Main!C40-1</f>
        <v>0.10039620243701863</v>
      </c>
      <c r="C48" s="14"/>
      <c r="D48" s="14"/>
      <c r="E48" s="14"/>
      <c r="F48" s="14"/>
      <c r="G48" s="14"/>
      <c r="H48" s="14"/>
      <c r="I48" s="14"/>
      <c r="J48" s="14"/>
      <c r="K48" s="14"/>
      <c r="L48" s="19"/>
      <c r="R48">
        <v>9.9863021672057739E-2</v>
      </c>
    </row>
    <row r="49" spans="1:19" x14ac:dyDescent="0.35">
      <c r="A49" s="17">
        <f>Main!B54</f>
        <v>42704</v>
      </c>
      <c r="B49" s="14">
        <f>Main!C54/Main!C41-1</f>
        <v>0.11812200956937802</v>
      </c>
      <c r="C49" s="14"/>
      <c r="D49" s="14"/>
      <c r="E49" s="14"/>
      <c r="F49" s="14"/>
      <c r="G49" s="14"/>
      <c r="H49" s="14"/>
      <c r="I49" s="14"/>
      <c r="J49" s="14"/>
      <c r="K49" s="14"/>
      <c r="L49" s="19"/>
      <c r="R49">
        <v>0.10129508209964688</v>
      </c>
    </row>
    <row r="50" spans="1:19" x14ac:dyDescent="0.35">
      <c r="A50" s="17">
        <f>Main!B55</f>
        <v>42734</v>
      </c>
      <c r="B50" s="14">
        <f>Main!C55/Main!C42-1</f>
        <v>0.11357896300698256</v>
      </c>
      <c r="C50" s="14"/>
      <c r="D50" s="14"/>
      <c r="E50" s="14"/>
      <c r="F50" s="14"/>
      <c r="G50" s="14"/>
      <c r="H50" s="14"/>
      <c r="I50" s="14"/>
      <c r="J50" s="14"/>
      <c r="K50" s="14"/>
      <c r="L50" s="19"/>
      <c r="R50">
        <v>0.10295909437258566</v>
      </c>
    </row>
    <row r="51" spans="1:19" x14ac:dyDescent="0.35">
      <c r="A51" s="17">
        <f>Main!B56</f>
        <v>42766</v>
      </c>
      <c r="B51" s="14">
        <f>Main!C56/Main!C44-1</f>
        <v>0.21062256499960252</v>
      </c>
      <c r="C51" s="14"/>
      <c r="D51" s="14"/>
      <c r="E51" s="14"/>
      <c r="F51" s="14"/>
      <c r="G51" s="14"/>
      <c r="H51" s="14"/>
      <c r="I51" s="14"/>
      <c r="J51" s="14"/>
      <c r="K51" s="14"/>
      <c r="L51" s="19"/>
      <c r="R51">
        <v>0.11419127086821335</v>
      </c>
    </row>
    <row r="52" spans="1:19" x14ac:dyDescent="0.35">
      <c r="A52" s="17">
        <f>Main!B57</f>
        <v>42794</v>
      </c>
      <c r="B52" s="14">
        <f>Main!C57/Main!C45-1</f>
        <v>0.25822987585102131</v>
      </c>
      <c r="C52" s="14"/>
      <c r="D52" s="14"/>
      <c r="E52" s="14"/>
      <c r="F52" s="14"/>
      <c r="G52" s="14"/>
      <c r="H52" s="14"/>
      <c r="I52" s="14"/>
      <c r="J52" s="14"/>
      <c r="K52" s="14"/>
      <c r="L52" s="19"/>
      <c r="R52">
        <v>0.12242209865613729</v>
      </c>
    </row>
    <row r="53" spans="1:19" x14ac:dyDescent="0.35">
      <c r="A53" s="17">
        <f>Main!B58</f>
        <v>42825</v>
      </c>
      <c r="B53" s="14">
        <f>Main!C58/Main!C46-1</f>
        <v>0.21281117182756537</v>
      </c>
      <c r="C53" s="14"/>
      <c r="D53" s="14"/>
      <c r="E53" s="14"/>
      <c r="F53" s="14"/>
      <c r="G53" s="14"/>
      <c r="H53" s="14"/>
      <c r="I53" s="14"/>
      <c r="J53" s="14"/>
      <c r="K53" s="14"/>
      <c r="L53" s="19"/>
      <c r="O53" s="16"/>
      <c r="R53">
        <v>0.14284129049761307</v>
      </c>
      <c r="S53" s="14">
        <f>AVERAGE(R19:R53)</f>
        <v>6.1145115925441508E-2</v>
      </c>
    </row>
    <row r="54" spans="1:19" x14ac:dyDescent="0.35">
      <c r="A54" s="17">
        <f>Main!B59</f>
        <v>42855</v>
      </c>
      <c r="B54" s="14">
        <f>Main!C59/Main!C47-1</f>
        <v>0.21249529544599177</v>
      </c>
      <c r="C54" s="14"/>
      <c r="D54" s="14"/>
      <c r="E54" s="14"/>
      <c r="F54" s="14"/>
      <c r="G54" s="14"/>
      <c r="H54" s="14"/>
      <c r="I54" s="14"/>
      <c r="J54" s="14"/>
      <c r="K54" s="14"/>
      <c r="L54" s="19"/>
      <c r="O54" s="16"/>
    </row>
    <row r="55" spans="1:19" x14ac:dyDescent="0.35">
      <c r="A55" s="17">
        <f>Main!B60</f>
        <v>42886</v>
      </c>
      <c r="B55" s="14">
        <f>Main!C60/Main!C48-1</f>
        <v>0.22735884804850315</v>
      </c>
      <c r="C55" s="14"/>
      <c r="D55" s="14"/>
      <c r="E55" s="14"/>
      <c r="F55" s="14"/>
      <c r="G55" s="14"/>
      <c r="H55" s="14"/>
      <c r="I55" s="14"/>
      <c r="J55" s="14"/>
      <c r="K55" s="14"/>
      <c r="L55" s="19"/>
      <c r="O55" s="16"/>
    </row>
    <row r="56" spans="1:19" x14ac:dyDescent="0.35">
      <c r="A56" s="17">
        <f>Main!B62</f>
        <v>42916</v>
      </c>
      <c r="B56" s="14">
        <f>Main!C62/Main!C49-1</f>
        <v>0.23621030238565566</v>
      </c>
      <c r="C56" s="14"/>
      <c r="D56" s="14"/>
      <c r="E56" s="14"/>
      <c r="F56" s="14"/>
      <c r="G56" s="14"/>
      <c r="H56" s="14"/>
      <c r="I56" s="14"/>
      <c r="J56" s="14"/>
      <c r="K56" s="14"/>
      <c r="L56" s="19"/>
      <c r="O56" s="16"/>
    </row>
    <row r="57" spans="1:19" x14ac:dyDescent="0.35">
      <c r="A57" s="17">
        <f>Main!B63</f>
        <v>42947</v>
      </c>
      <c r="B57" s="14">
        <f>Main!C63/Main!C50-1</f>
        <v>0.22041849728200158</v>
      </c>
      <c r="C57" s="14"/>
      <c r="D57" s="14"/>
      <c r="E57" s="14"/>
      <c r="F57" s="14"/>
      <c r="G57" s="14"/>
      <c r="H57" s="14"/>
      <c r="I57" s="14"/>
      <c r="J57" s="14"/>
      <c r="K57" s="14"/>
      <c r="L57" s="19"/>
      <c r="O57" s="16"/>
    </row>
    <row r="58" spans="1:19" x14ac:dyDescent="0.35">
      <c r="A58" s="17">
        <f>Main!B64</f>
        <v>42978</v>
      </c>
      <c r="B58" s="14">
        <f>Main!C64/Main!C51-1</f>
        <v>0.17783652472134892</v>
      </c>
      <c r="C58" s="14"/>
      <c r="D58" s="14"/>
      <c r="E58" s="14"/>
      <c r="F58" s="14"/>
      <c r="G58" s="14"/>
      <c r="H58" s="14"/>
      <c r="I58" s="14"/>
      <c r="J58" s="14"/>
      <c r="K58" s="14"/>
      <c r="L58" s="19"/>
      <c r="O58" s="16"/>
    </row>
    <row r="59" spans="1:19" x14ac:dyDescent="0.35">
      <c r="A59" s="17">
        <f>Main!B65</f>
        <v>43008</v>
      </c>
      <c r="B59" s="14">
        <f>Main!C65/Main!C52-1</f>
        <v>0.15362681688573621</v>
      </c>
      <c r="C59" s="14"/>
      <c r="D59" s="14"/>
      <c r="E59" s="14"/>
      <c r="F59" s="14"/>
      <c r="G59" s="14"/>
      <c r="H59" s="14"/>
      <c r="I59" s="14"/>
      <c r="J59" s="14"/>
      <c r="K59" s="14"/>
      <c r="L59" s="19"/>
      <c r="O59" s="16"/>
    </row>
    <row r="60" spans="1:19" x14ac:dyDescent="0.35">
      <c r="A60" s="17">
        <f>Main!B66</f>
        <v>43039</v>
      </c>
      <c r="B60" s="14">
        <f>Main!C66/Main!C53-1</f>
        <v>0.15169836956521743</v>
      </c>
      <c r="C60" s="14"/>
      <c r="D60" s="14"/>
      <c r="E60" s="14"/>
      <c r="F60" s="14"/>
      <c r="G60" s="14"/>
      <c r="H60" s="14"/>
      <c r="I60" s="14"/>
      <c r="J60" s="14"/>
      <c r="K60" s="14"/>
      <c r="L60" s="19"/>
      <c r="O60" s="16"/>
    </row>
    <row r="61" spans="1:19" x14ac:dyDescent="0.35">
      <c r="A61" s="17">
        <f>Main!B67</f>
        <v>43069</v>
      </c>
      <c r="B61" s="14">
        <f>Main!C67/Main!C54-1</f>
        <v>0.12917892484621563</v>
      </c>
      <c r="C61" s="14"/>
      <c r="D61" s="14"/>
      <c r="E61" s="14"/>
      <c r="F61" s="14"/>
      <c r="G61" s="14"/>
      <c r="H61" s="14"/>
      <c r="I61" s="14"/>
      <c r="J61" s="14"/>
      <c r="K61" s="14"/>
      <c r="L61" s="19"/>
      <c r="O61" s="16"/>
    </row>
    <row r="62" spans="1:19" x14ac:dyDescent="0.35">
      <c r="A62" s="17">
        <f>Main!B68</f>
        <v>43100</v>
      </c>
      <c r="B62" s="14">
        <f>Main!C68/Main!C55-1</f>
        <v>0.12694283236608639</v>
      </c>
      <c r="C62" s="14"/>
      <c r="D62" s="14"/>
      <c r="E62" s="14"/>
      <c r="F62" s="14"/>
      <c r="G62" s="14"/>
      <c r="H62" s="14"/>
      <c r="I62" s="14"/>
      <c r="J62" s="14"/>
      <c r="K62" s="14"/>
      <c r="L62" s="19"/>
      <c r="O62" s="16"/>
    </row>
    <row r="63" spans="1:19" x14ac:dyDescent="0.35">
      <c r="A63" s="17">
        <f>Main!B69</f>
        <v>43131</v>
      </c>
      <c r="B63" s="14">
        <f>Main!C69/Main!C56-1</f>
        <v>0.14435833442795221</v>
      </c>
      <c r="C63" s="14"/>
      <c r="D63" s="14"/>
      <c r="E63" s="14"/>
      <c r="F63" s="14"/>
      <c r="G63" s="14"/>
      <c r="H63" s="14"/>
      <c r="I63" s="14"/>
      <c r="J63" s="14"/>
      <c r="K63" s="14"/>
      <c r="L63" s="19"/>
      <c r="O63" s="16"/>
    </row>
    <row r="64" spans="1:19" x14ac:dyDescent="0.35">
      <c r="A64" s="17">
        <f>Main!B70</f>
        <v>43159</v>
      </c>
      <c r="B64" s="14">
        <f>Main!C70/Main!C57-1</f>
        <v>8.6065312877968037E-2</v>
      </c>
      <c r="C64" s="14"/>
      <c r="D64" s="14"/>
      <c r="E64" s="14"/>
      <c r="F64" s="14"/>
      <c r="G64" s="14"/>
      <c r="H64" s="14"/>
      <c r="I64" s="14"/>
      <c r="J64" s="14"/>
      <c r="K64" s="14"/>
      <c r="L64" s="19"/>
      <c r="O64" s="16"/>
    </row>
    <row r="65" spans="1:15" x14ac:dyDescent="0.35">
      <c r="A65" s="17">
        <f>Main!B71</f>
        <v>43190</v>
      </c>
      <c r="B65" s="14">
        <f>Main!C71/Main!C58-1</f>
        <v>4.8060075093867116E-2</v>
      </c>
      <c r="C65" s="14"/>
      <c r="D65" s="14"/>
      <c r="E65" s="14"/>
      <c r="F65" s="14"/>
      <c r="G65" s="14"/>
      <c r="H65" s="14"/>
      <c r="I65" s="14"/>
      <c r="J65" s="14"/>
      <c r="K65" s="14"/>
      <c r="L65" s="19"/>
      <c r="O65" s="16"/>
    </row>
    <row r="66" spans="1:15" x14ac:dyDescent="0.35">
      <c r="A66" s="17">
        <f>Main!B72</f>
        <v>43220</v>
      </c>
      <c r="B66" s="14">
        <f>Main!C72/Main!C59-1</f>
        <v>5.3948348646635225E-2</v>
      </c>
      <c r="C66" s="14"/>
      <c r="D66" s="14"/>
      <c r="E66" s="14"/>
      <c r="F66" s="14"/>
      <c r="G66" s="14"/>
      <c r="H66" s="14"/>
      <c r="I66" s="14"/>
      <c r="J66" s="14"/>
      <c r="K66" s="14"/>
      <c r="L66" s="19"/>
      <c r="O66" s="16"/>
    </row>
    <row r="67" spans="1:15" x14ac:dyDescent="0.35">
      <c r="A67" s="17">
        <f>Main!B73</f>
        <v>43251</v>
      </c>
      <c r="B67" s="14">
        <f>Main!C73/Main!C60-1</f>
        <v>6.5143562828033463E-2</v>
      </c>
      <c r="C67" s="14"/>
      <c r="D67" s="14"/>
      <c r="E67" s="14"/>
      <c r="F67" s="14"/>
      <c r="G67" s="14"/>
      <c r="H67" s="14"/>
      <c r="I67" s="14"/>
      <c r="J67" s="14"/>
      <c r="K67" s="14"/>
      <c r="L67" s="19"/>
      <c r="O67" s="16"/>
    </row>
    <row r="68" spans="1:15" x14ac:dyDescent="0.35">
      <c r="A68" s="17">
        <f>Main!B74</f>
        <v>43281</v>
      </c>
      <c r="B68" s="14">
        <f>Main!C74/Main!C62-1</f>
        <v>3.2819126052485936E-2</v>
      </c>
      <c r="C68" s="14"/>
      <c r="D68" s="14"/>
      <c r="E68" s="14"/>
      <c r="F68" s="14"/>
      <c r="G68" s="14"/>
      <c r="H68" s="14"/>
      <c r="I68" s="14"/>
      <c r="J68" s="14"/>
      <c r="K68" s="14"/>
      <c r="L68" s="19"/>
      <c r="O68" s="16"/>
    </row>
    <row r="69" spans="1:15" x14ac:dyDescent="0.35">
      <c r="A69" s="17">
        <f>Main!B75</f>
        <v>43312</v>
      </c>
      <c r="B69" s="14">
        <f>Main!C75/Main!C63-1</f>
        <v>1.3484654341326507E-2</v>
      </c>
      <c r="C69" s="14"/>
      <c r="D69" s="14"/>
      <c r="E69" s="14"/>
      <c r="F69" s="14"/>
      <c r="G69" s="14"/>
      <c r="H69" s="14"/>
      <c r="I69" s="14"/>
      <c r="J69" s="14"/>
      <c r="K69" s="14"/>
      <c r="L69" s="19"/>
      <c r="O69" s="16"/>
    </row>
    <row r="70" spans="1:15" x14ac:dyDescent="0.35">
      <c r="A70" s="17">
        <f>Main!B76</f>
        <v>43343</v>
      </c>
      <c r="B70" s="14">
        <f>Main!C76/Main!C64-1</f>
        <v>-1.8804974218986636E-3</v>
      </c>
      <c r="C70" s="14"/>
      <c r="D70" s="14"/>
      <c r="E70" s="14"/>
      <c r="F70" s="14"/>
      <c r="G70" s="14"/>
      <c r="H70" s="14"/>
      <c r="I70" s="14"/>
      <c r="J70" s="14"/>
      <c r="K70" s="14"/>
      <c r="L70" s="19"/>
      <c r="O70" s="16"/>
    </row>
    <row r="71" spans="1:15" x14ac:dyDescent="0.35">
      <c r="A71" s="17">
        <f>Main!B77</f>
        <v>43373</v>
      </c>
      <c r="B71" s="14">
        <f>Main!C77/Main!C65-1</f>
        <v>-2.0496744634675657E-2</v>
      </c>
      <c r="C71" s="14"/>
      <c r="D71" s="14"/>
      <c r="E71" s="14"/>
      <c r="F71" s="14"/>
      <c r="G71" s="14"/>
      <c r="H71" s="14"/>
      <c r="I71" s="14"/>
      <c r="J71" s="14"/>
      <c r="K71" s="14"/>
      <c r="L71" s="19"/>
      <c r="O71" s="16"/>
    </row>
    <row r="72" spans="1:15" x14ac:dyDescent="0.35">
      <c r="A72" s="17">
        <f>Main!B78</f>
        <v>43404</v>
      </c>
      <c r="B72" s="14">
        <f>Main!C78/Main!C66-1</f>
        <v>-0.11531882262726367</v>
      </c>
      <c r="C72" s="14"/>
      <c r="D72" s="14"/>
      <c r="E72" s="14"/>
      <c r="F72" s="14"/>
      <c r="G72" s="14"/>
      <c r="H72" s="14"/>
      <c r="I72" s="14"/>
      <c r="J72" s="14"/>
      <c r="K72" s="14"/>
      <c r="L72" s="19"/>
      <c r="O72" s="16"/>
    </row>
    <row r="73" spans="1:15" x14ac:dyDescent="0.35">
      <c r="A73" s="17">
        <f>Main!B79</f>
        <v>43434</v>
      </c>
      <c r="B73" s="14">
        <f>Main!C79/Main!C67-1</f>
        <v>-8.9886309805779274E-2</v>
      </c>
      <c r="C73" s="14"/>
      <c r="D73" s="14"/>
      <c r="E73" s="14"/>
      <c r="F73" s="14"/>
      <c r="G73" s="14"/>
      <c r="H73" s="14"/>
      <c r="I73" s="14"/>
      <c r="J73" s="14"/>
      <c r="K73" s="14"/>
      <c r="L73" s="19"/>
      <c r="O73" s="16"/>
    </row>
    <row r="74" spans="1:15" x14ac:dyDescent="0.35">
      <c r="A74" s="17">
        <f>Main!B80</f>
        <v>43465</v>
      </c>
      <c r="B74" s="14">
        <f>Main!C80/Main!C68-1</f>
        <v>-0.10204806440156278</v>
      </c>
      <c r="C74" s="14"/>
      <c r="D74" s="14"/>
      <c r="E74" s="14"/>
      <c r="F74" s="14"/>
      <c r="G74" s="14"/>
      <c r="H74" s="14"/>
      <c r="I74" s="14"/>
      <c r="J74" s="14"/>
      <c r="K74" s="14"/>
      <c r="L74" s="19"/>
      <c r="O74" s="16"/>
    </row>
    <row r="75" spans="1:15" x14ac:dyDescent="0.35">
      <c r="A75" s="17">
        <f>Main!B81</f>
        <v>43496</v>
      </c>
      <c r="B75" s="14">
        <f>Main!C81/Main!C69-1</f>
        <v>-9.4524793388429784E-2</v>
      </c>
      <c r="C75" s="14"/>
      <c r="D75" s="14"/>
      <c r="E75" s="14"/>
      <c r="F75" s="14"/>
      <c r="G75" s="14"/>
      <c r="H75" s="14"/>
      <c r="I75" s="14"/>
      <c r="J75" s="14"/>
      <c r="K75" s="14"/>
      <c r="L75" s="19"/>
      <c r="O75" s="16"/>
    </row>
    <row r="76" spans="1:15" x14ac:dyDescent="0.35">
      <c r="A76" s="17">
        <f>Main!B82</f>
        <v>43524</v>
      </c>
      <c r="B76" s="14">
        <f>Main!C82/Main!C70-1</f>
        <v>-5.5389484789871712E-2</v>
      </c>
      <c r="C76" s="14"/>
      <c r="D76" s="14"/>
      <c r="E76" s="14"/>
      <c r="F76" s="14"/>
      <c r="G76" s="14"/>
      <c r="H76" s="14"/>
      <c r="I76" s="14"/>
      <c r="J76" s="14"/>
      <c r="K76" s="14"/>
      <c r="L76" s="19"/>
      <c r="O76" s="16"/>
    </row>
    <row r="77" spans="1:15" x14ac:dyDescent="0.35">
      <c r="A77" s="17">
        <f>Main!B83</f>
        <v>43555</v>
      </c>
      <c r="B77" s="14">
        <f>Main!C83/Main!C71-1</f>
        <v>-3.1406735132553099E-2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5" x14ac:dyDescent="0.35">
      <c r="A78" s="17">
        <f>Main!B84</f>
        <v>43585</v>
      </c>
      <c r="B78" s="14">
        <f>Main!C84/Main!C72-1</f>
        <v>-3.4811804205690078E-2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5" x14ac:dyDescent="0.35">
      <c r="A79" s="17">
        <f>Main!B85</f>
        <v>43616</v>
      </c>
      <c r="B79" s="14">
        <f>Main!C85/Main!C73-1</f>
        <v>-8.6898550724637702E-2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5" x14ac:dyDescent="0.35">
      <c r="A80" s="17">
        <f>Main!B86</f>
        <v>43646</v>
      </c>
      <c r="B80" s="14">
        <f>Main!C86/Main!C74-1</f>
        <v>-5.325795894079155E-2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Main!B87</f>
        <v>43677</v>
      </c>
      <c r="B81" s="14">
        <f>Main!C87/Main!C75-1</f>
        <v>-4.4370860927152367E-2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Main!B88</f>
        <v>43708</v>
      </c>
      <c r="B82" s="14">
        <f>Main!C88/Main!C76-1</f>
        <v>-8.8975325148899831E-2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Main!B89</f>
        <v>43738</v>
      </c>
      <c r="B83" s="14">
        <f>Main!C89/Main!C77-1</f>
        <v>-7.3301329394386938E-2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Main!B90</f>
        <v>43769</v>
      </c>
      <c r="B84" s="14">
        <f>Main!C90/Main!C78-1</f>
        <v>6.9342579010536198E-3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Main!B91</f>
        <v>43799</v>
      </c>
      <c r="B85" s="14">
        <f>Main!C91/Main!C79-1</f>
        <v>-1.4053350683148946E-2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Main!B92</f>
        <v>43830</v>
      </c>
      <c r="B86" s="14">
        <f>Main!C92/Main!C80-1</f>
        <v>2.2742254449571675E-2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Main!B93</f>
        <v>43861</v>
      </c>
      <c r="B87" s="14">
        <f>Main!C93/Main!C81-1</f>
        <v>-5.9200101413450001E-2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Main!B94</f>
        <v>43890</v>
      </c>
      <c r="B88" s="14">
        <f>Main!C94/Main!C82-1</f>
        <v>-0.10455448001985601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Main!B95</f>
        <v>43921</v>
      </c>
      <c r="B89" s="14">
        <f>Main!C95/Main!C83-1</f>
        <v>-0.23572925656515842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Main!B96</f>
        <v>43951</v>
      </c>
      <c r="B90" s="14">
        <f>Main!C96/Main!C84-1</f>
        <v>-0.1829610643232028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Main!B97</f>
        <v>43982</v>
      </c>
      <c r="B91" s="14">
        <f>Main!C97/Main!C85-1</f>
        <v>-0.15154593359151802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Main!B98</f>
        <v>44012</v>
      </c>
      <c r="B92" s="14">
        <f>Main!C98/Main!C86-1</f>
        <v>-0.1474544311753615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Main!B99</f>
        <v>44043</v>
      </c>
      <c r="B93" s="14">
        <f>Main!C99/Main!C87-1</f>
        <v>-0.13267813267813267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Main!B100</f>
        <v>44074</v>
      </c>
      <c r="B94" s="14">
        <f>Main!C100/Main!C88-1</f>
        <v>-5.7838559039359638E-2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Main!B101</f>
        <v>44104</v>
      </c>
      <c r="B95" s="14">
        <f>Main!C101/Main!C89-1</f>
        <v>-6.4023377830909167E-2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Main!B102</f>
        <v>44135</v>
      </c>
      <c r="B96" s="14">
        <f>Main!C102/Main!C90-1</f>
        <v>-5.3502847304992773E-2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Main!B103</f>
        <v>44165</v>
      </c>
      <c r="B97" s="14">
        <f>Main!C103/Main!C91-1</f>
        <v>2.619770357661344E-2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Main!B104</f>
        <v>44196</v>
      </c>
      <c r="B98" s="14">
        <f>Main!C104/Main!C92-1</f>
        <v>4.1379310344827447E-2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Main!B105</f>
        <v>44227</v>
      </c>
      <c r="B99" s="14">
        <f>Main!C105/Main!C93-1</f>
        <v>0.10341575153270899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Main!B106</f>
        <v>44255</v>
      </c>
      <c r="B100" s="14">
        <f>Main!C106/Main!C94-1</f>
        <v>0.19707573972697667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Main!B107</f>
        <v>44286</v>
      </c>
      <c r="B101" s="14">
        <f>Main!C107/Main!C95-1</f>
        <v>0.43853847394741075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Main!B108</f>
        <v>44316</v>
      </c>
      <c r="B102" s="14">
        <f>Main!C108/Main!C96-1</f>
        <v>0.39281446071108461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Main!B109</f>
        <v>44347</v>
      </c>
      <c r="B103" s="14">
        <f>Main!C109/Main!C97-1</f>
        <v>0.4004040706375338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Main!B110</f>
        <v>44377</v>
      </c>
      <c r="B104" s="14">
        <f>Main!C110/Main!C98-1</f>
        <v>0.41182542023002089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Main!B111</f>
        <v>44408</v>
      </c>
      <c r="B105" s="14">
        <f>Main!C111/Main!C99-1</f>
        <v>0.35795743444468653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Main!B112</f>
        <v>44439</v>
      </c>
      <c r="B106" s="14">
        <f>Main!C112/Main!C100-1</f>
        <v>0.3400127451674575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Main!B113</f>
        <v>44469</v>
      </c>
      <c r="B107" s="14">
        <f>Main!C113/Main!C101-1</f>
        <v>0.35521180728020996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Main!B114</f>
        <v>44500</v>
      </c>
      <c r="B108" s="14">
        <f>Main!C114/Main!C102-1</f>
        <v>0.33181754582342249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Main!B115</f>
        <v>44530</v>
      </c>
      <c r="B109" s="14">
        <f>Main!C115/Main!C103-1</f>
        <v>0.19754356633013948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Main!B116</f>
        <v>44561</v>
      </c>
      <c r="B110" s="14">
        <f>Main!C116/Main!C104-1</f>
        <v>0.18258340038373455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Main!B117</f>
        <v>44592</v>
      </c>
      <c r="B111" s="14">
        <f>Main!C117/Main!C105-1</f>
        <v>0.14849187935034802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Main!B118</f>
        <v>44620</v>
      </c>
      <c r="B112" s="14">
        <f>Main!C118/Main!C106-1</f>
        <v>0.111027496382055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Main!B119</f>
        <v>44651</v>
      </c>
      <c r="B113" s="14">
        <f>Main!C119/Main!C107-1</f>
        <v>7.8329128118867386E-2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Main!B120</f>
        <v>44681</v>
      </c>
      <c r="B114" s="14">
        <f>Main!C120/Main!C108-1</f>
        <v>2.3167265511878643E-2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Main!B121</f>
        <v>44712</v>
      </c>
      <c r="B115" s="14">
        <f>Main!C121/Main!C109-1</f>
        <v>1.870157627571456E-2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Main!B122</f>
        <v>44742</v>
      </c>
      <c r="B116" s="14">
        <f>Main!C122/Main!C110-1</f>
        <v>-4.271540469973889E-2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Main!B123</f>
        <v>44773</v>
      </c>
      <c r="B117" s="14">
        <f>Main!C123/Main!C111-1</f>
        <v>-2.177052687884462E-2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Main!B124</f>
        <v>44804</v>
      </c>
      <c r="B118" s="14">
        <f>Main!C124/Main!C112-1</f>
        <v>-2.0554821664464873E-2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Main!B125</f>
        <v>44834</v>
      </c>
      <c r="B119" s="14">
        <f>Main!C125/Main!C113-1</f>
        <v>-9.4874077176815508E-2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Main!B126</f>
        <v>44865</v>
      </c>
      <c r="B120" s="14">
        <f>Main!C126/Main!C114-1</f>
        <v>-0.11461890003677044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Main!B127</f>
        <v>44895</v>
      </c>
      <c r="B121" s="14">
        <f>Main!C127/Main!C115-1</f>
        <v>-4.3333512323470935E-2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Main!B128</f>
        <v>44926</v>
      </c>
      <c r="B122" s="14">
        <f>Main!C128/Main!C116-1</f>
        <v>-6.3118228921337782E-2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Main!B129</f>
        <v>44957</v>
      </c>
      <c r="B123" s="14">
        <f>Main!C129/Main!C117-1</f>
        <v>-1.3556618819776656E-2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Main!B130</f>
        <v>44985</v>
      </c>
      <c r="B124" s="14">
        <f>Main!C130/Main!C118-1</f>
        <v>-3.5116969728546943E-2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Main!B131</f>
        <v>45016</v>
      </c>
      <c r="B125" s="14">
        <f>Main!C131/Main!C119-1</f>
        <v>-3.8841514143094891E-2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Main!B132</f>
        <v>45046</v>
      </c>
      <c r="B126" s="14">
        <f>Main!C132/Main!C120-1</f>
        <v>-1.1688243618638294E-2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Main!B133</f>
        <v>45077</v>
      </c>
      <c r="B127" s="14">
        <f>Main!C133/Main!C121-1</f>
        <v>-2.6383425124573812E-2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Main!B134</f>
        <v>45107</v>
      </c>
      <c r="B128" s="14">
        <f>Main!C134/Main!C122-1</f>
        <v>3.6275365481125865E-2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Main!B135</f>
        <v>45138</v>
      </c>
      <c r="B129" s="14">
        <f>Main!C135/Main!C123-1</f>
        <v>5.6211723534558278E-2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Main!B136</f>
        <v>45169</v>
      </c>
      <c r="B130" s="14">
        <f>Main!C136/Main!C124-1</f>
        <v>2.1363832542080186E-2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Main!B137</f>
        <v>45198</v>
      </c>
      <c r="B131" s="14">
        <f>Main!C137/Main!C125-1</f>
        <v>9.6951466419852972E-2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Main!B138</f>
        <v>45230</v>
      </c>
      <c r="B132" s="14">
        <f>Main!C138/Main!C126-1</f>
        <v>9.1901512904182692E-2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Main!B139</f>
        <v>45260</v>
      </c>
      <c r="B133" s="14">
        <f>Main!C139/Main!C127-1</f>
        <v>6.0507409070498452E-2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Main!B140</f>
        <v>45289</v>
      </c>
      <c r="B134" s="14">
        <f>Main!C140/Main!C128-1</f>
        <v>7.7314116529802801E-2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Main!B141</f>
        <v>45322</v>
      </c>
      <c r="B135" s="14">
        <f>Main!C141/Main!C129-1</f>
        <v>4.2037186742117871E-2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Main!B142</f>
        <v>45351</v>
      </c>
      <c r="B136" s="14">
        <f>Main!C142/Main!C130-1</f>
        <v>6.7876235217884329E-2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Main!B143</f>
        <v>45379</v>
      </c>
      <c r="B137" s="14">
        <f>Main!C143/Main!C131-1</f>
        <v>9.0776305112253208E-2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Main!B144</f>
        <v>45412</v>
      </c>
      <c r="B138" s="14">
        <f>Main!C144/Main!C132-1</f>
        <v>7.9391175222740751E-2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Main!B145</f>
        <v>45443</v>
      </c>
      <c r="B139" s="14">
        <f>Main!C145/Main!C133-1</f>
        <v>0.11862945803253955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Main!B146</f>
        <v>45473</v>
      </c>
      <c r="B140" s="14">
        <f>Main!C146/Main!C134-1</f>
        <v>9.6541559193557003E-2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Main!B147</f>
        <v>45504</v>
      </c>
      <c r="B141" s="14">
        <f>Main!C147/Main!C135-1</f>
        <v>8.0503209774280382E-2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Main!B148</f>
        <v>45535</v>
      </c>
      <c r="B142" s="14">
        <f>Main!C148/Main!C136-1</f>
        <v>0.10146841326854017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Main!B149</f>
        <v>45565</v>
      </c>
      <c r="B143" s="14">
        <f>Main!C149/Main!C137-1</f>
        <v>0.12434741338395838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Main!B150</f>
        <v>45596</v>
      </c>
      <c r="B144" s="14">
        <f>Main!C150/Main!C138-1</f>
        <v>0.14730493371006315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Main!B151</f>
        <v>45626</v>
      </c>
      <c r="B145" s="14">
        <f>Main!C151/Main!C139-1</f>
        <v>0.12448396316290888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Main!B152</f>
        <v>45657</v>
      </c>
      <c r="B146" s="14">
        <f>Main!C152/Main!C140-1</f>
        <v>0.11604874254602016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Main!B153</f>
        <v>45688</v>
      </c>
      <c r="B147" s="14">
        <f>Main!C153/Main!C141-1</f>
        <v>0.11761055081458505</v>
      </c>
      <c r="C147" s="14"/>
      <c r="D147" s="14"/>
      <c r="E147" s="14"/>
      <c r="F147" s="14"/>
      <c r="G147" s="14"/>
      <c r="H147" s="14"/>
      <c r="I147" s="14"/>
      <c r="J147" s="14"/>
      <c r="K147" s="14"/>
    </row>
  </sheetData>
  <sortState xmlns:xlrd2="http://schemas.microsoft.com/office/spreadsheetml/2017/richdata2" ref="R14:R53">
    <sortCondition ref="R14:R53"/>
  </sortState>
  <pageMargins left="0.7" right="0.7" top="0.75" bottom="0.75" header="0.3" footer="0.3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4:K150"/>
  <sheetViews>
    <sheetView workbookViewId="0">
      <pane xSplit="1" ySplit="4" topLeftCell="B129" activePane="bottomRight" state="frozen"/>
      <selection pane="topRight" activeCell="B1" sqref="B1"/>
      <selection pane="bottomLeft" activeCell="A5" sqref="A5"/>
      <selection pane="bottomRight" activeCell="C1" sqref="C1:M1048576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17">
        <f>Main!B5</f>
        <v>41274</v>
      </c>
    </row>
    <row r="6" spans="1:11" x14ac:dyDescent="0.35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35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</row>
    <row r="8" spans="1:11" x14ac:dyDescent="0.35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</row>
    <row r="9" spans="1:11" x14ac:dyDescent="0.35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35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1" x14ac:dyDescent="0.35">
      <c r="A11" s="17">
        <f>Main!B11</f>
        <v>41453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1" x14ac:dyDescent="0.35">
      <c r="A12" s="17">
        <f>Main!B12</f>
        <v>41486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1" x14ac:dyDescent="0.35">
      <c r="A13" s="17">
        <f>Main!B13</f>
        <v>41516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x14ac:dyDescent="0.35">
      <c r="A14" s="17">
        <f>Main!B14</f>
        <v>41547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x14ac:dyDescent="0.35">
      <c r="A15" s="17">
        <f>Main!B15</f>
        <v>41578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1" x14ac:dyDescent="0.35">
      <c r="A16" s="17">
        <f>Main!B16</f>
        <v>41607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1" x14ac:dyDescent="0.35">
      <c r="A17" s="17">
        <f>Main!B17</f>
        <v>41639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1" x14ac:dyDescent="0.35">
      <c r="A18" s="17">
        <f>Main!B18</f>
        <v>41670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35">
      <c r="A19" s="17">
        <f>Main!B19</f>
        <v>41698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x14ac:dyDescent="0.35">
      <c r="A20" s="17">
        <f>Main!B20</f>
        <v>41729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1" x14ac:dyDescent="0.35">
      <c r="A21" s="17">
        <f>Main!B21</f>
        <v>41759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1" x14ac:dyDescent="0.35">
      <c r="A22" s="17">
        <f>Main!B22</f>
        <v>41789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1" x14ac:dyDescent="0.35">
      <c r="A23" s="17">
        <f>Main!B23</f>
        <v>41820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1" x14ac:dyDescent="0.35">
      <c r="A24" s="17">
        <f>Main!B24</f>
        <v>41851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1" x14ac:dyDescent="0.35">
      <c r="A25" s="17">
        <f>Main!B25</f>
        <v>41880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1" x14ac:dyDescent="0.35">
      <c r="A26" s="17">
        <f>Main!B27</f>
        <v>41912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1" x14ac:dyDescent="0.35">
      <c r="A27" s="17">
        <f>Main!B28</f>
        <v>41943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1" x14ac:dyDescent="0.35">
      <c r="A28" s="17">
        <f>Main!B29</f>
        <v>41971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1" x14ac:dyDescent="0.35">
      <c r="A29" s="17">
        <f>Main!B30</f>
        <v>42004</v>
      </c>
      <c r="B29" s="14">
        <f>Main!C30/Main!C5-1</f>
        <v>0.26302680083690344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Main!B31</f>
        <v>42034</v>
      </c>
      <c r="B30" s="14">
        <f>Main!C31/Main!C6-1</f>
        <v>0.27635188087774298</v>
      </c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Main!B32</f>
        <v>42062</v>
      </c>
      <c r="B31" s="14">
        <f>Main!C32/Main!C7-1</f>
        <v>0.29177590057287106</v>
      </c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Main!B33</f>
        <v>42094</v>
      </c>
      <c r="B32" s="14">
        <f>Main!C33/Main!C8-1</f>
        <v>0.30729622073253671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Main!B34</f>
        <v>42124</v>
      </c>
      <c r="B33" s="14">
        <f>Main!C34/Main!C9-1</f>
        <v>0.40754568677539771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Main!B35</f>
        <v>42153</v>
      </c>
      <c r="B34" s="14">
        <f>Main!C35/Main!C10-1</f>
        <v>0.37350064587562293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Main!B36</f>
        <v>42185</v>
      </c>
      <c r="B35" s="14">
        <f>Main!C36/Main!C11-1</f>
        <v>0.39906417112299453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Main!B37</f>
        <v>42216</v>
      </c>
      <c r="B36" s="14">
        <f>Main!C37/Main!C12-1</f>
        <v>0.30990957045968348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Main!B38</f>
        <v>42247</v>
      </c>
      <c r="B37" s="14">
        <f>Main!C38/Main!C13-1</f>
        <v>0.21751439086533941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Main!B39</f>
        <v>42277</v>
      </c>
      <c r="B38" s="14">
        <f>Main!C39/Main!C14-1</f>
        <v>0.19458264234383638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Main!B40</f>
        <v>42307</v>
      </c>
      <c r="B39" s="14">
        <f>Main!C40/Main!C15-1</f>
        <v>0.21146531425466408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Main!B41</f>
        <v>42338</v>
      </c>
      <c r="B40" s="14">
        <f>Main!C41/Main!C16-1</f>
        <v>0.18760543372103333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Main!B42</f>
        <v>42369</v>
      </c>
      <c r="B41" s="14">
        <f>Main!C42/Main!C17-1</f>
        <v>0.18336849507735575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Main!B44</f>
        <v>42398</v>
      </c>
      <c r="B42" s="14">
        <f>Main!C44/Main!C18-1</f>
        <v>0.10683798292704383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Main!B45</f>
        <v>42429</v>
      </c>
      <c r="B43" s="14">
        <f>Main!C45/Main!C19-1</f>
        <v>8.2358040745557082E-2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Main!B46</f>
        <v>42460</v>
      </c>
      <c r="B44" s="14">
        <f>Main!C46/Main!C20-1</f>
        <v>0.1364498878730378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Main!B47</f>
        <v>42489</v>
      </c>
      <c r="B45" s="14">
        <f>Main!C47/Main!C21-1</f>
        <v>0.13517901392805265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Main!B48</f>
        <v>42521</v>
      </c>
      <c r="B46" s="14">
        <f>Main!C48/Main!C22-1</f>
        <v>0.11406619385342776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Main!B49</f>
        <v>42551</v>
      </c>
      <c r="B47" s="14">
        <f>Main!C49/Main!C23-1</f>
        <v>9.7473526223630369E-2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Main!B50</f>
        <v>42580</v>
      </c>
      <c r="B48" s="14">
        <f>Main!C50/Main!C24-1</f>
        <v>8.1152886241043332E-2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Main!B51</f>
        <v>42613</v>
      </c>
      <c r="B49" s="14">
        <f>Main!C51/Main!C25-1</f>
        <v>0.10692818728250564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Main!B52</f>
        <v>42643</v>
      </c>
      <c r="B50" s="14">
        <f>Main!C52/Main!C27-1</f>
        <v>0.13596144730605153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Main!B53</f>
        <v>42674</v>
      </c>
      <c r="B51" s="14">
        <f>Main!C53/Main!C28-1</f>
        <v>0.15514400062779554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Main!B54</f>
        <v>42704</v>
      </c>
      <c r="B52" s="14">
        <f>Main!C54/Main!C29-1</f>
        <v>0.16136045969871105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Main!B55</f>
        <v>42734</v>
      </c>
      <c r="B53" s="14">
        <f>Main!C55/Main!C30-1</f>
        <v>0.18253530014987773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Main!B56</f>
        <v>42766</v>
      </c>
      <c r="B54" s="14">
        <f>Main!C56/Main!C31-1</f>
        <v>0.16862383912809875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Main!B57</f>
        <v>42794</v>
      </c>
      <c r="B55" s="14">
        <f>Main!C57/Main!C32-1</f>
        <v>0.18077269993986778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Main!B58</f>
        <v>42825</v>
      </c>
      <c r="B56" s="14">
        <f>Main!C58/Main!C33-1</f>
        <v>0.18757431629013088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Main!B59</f>
        <v>42855</v>
      </c>
      <c r="B57" s="14">
        <f>Main!C59/Main!C34-1</f>
        <v>0.12438922239285222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Main!B60</f>
        <v>42886</v>
      </c>
      <c r="B58" s="14">
        <f>Main!C60/Main!C35-1</f>
        <v>8.7934972457342386E-2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Main!B62</f>
        <v>42916</v>
      </c>
      <c r="B59" s="14">
        <f>Main!C62/Main!C36-1</f>
        <v>0.11057265715650821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Main!B63</f>
        <v>42947</v>
      </c>
      <c r="B60" s="14">
        <f>Main!C63/Main!C37-1</f>
        <v>0.17855601898461093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Main!B64</f>
        <v>42978</v>
      </c>
      <c r="B61" s="14">
        <f>Main!C64/Main!C38-1</f>
        <v>0.27770888234382252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Main!B65</f>
        <v>43008</v>
      </c>
      <c r="B62" s="14">
        <f>Main!C65/Main!C39-1</f>
        <v>0.27934598179854997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Main!B66</f>
        <v>43039</v>
      </c>
      <c r="B63" s="14">
        <f>Main!C66/Main!C40-1</f>
        <v>0.26732451222247122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Main!B67</f>
        <v>43069</v>
      </c>
      <c r="B64" s="14">
        <f>Main!C67/Main!C41-1</f>
        <v>0.26255980861244033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Main!B68</f>
        <v>43100</v>
      </c>
      <c r="B65" s="14">
        <f>Main!C68/Main!C42-1</f>
        <v>0.2549398306343782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Main!B69</f>
        <v>43131</v>
      </c>
      <c r="B66" s="14">
        <f>Main!C69/Main!C44-1</f>
        <v>0.38538602210384054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Main!B70</f>
        <v>43159</v>
      </c>
      <c r="B67" s="14">
        <f>Main!C70/Main!C45-1</f>
        <v>0.36651982378854653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Main!B71</f>
        <v>43190</v>
      </c>
      <c r="B68" s="14">
        <f>Main!C71/Main!C46-1</f>
        <v>0.27109896782027931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Main!B72</f>
        <v>43220</v>
      </c>
      <c r="B69" s="14">
        <f>Main!C72/Main!C47-1</f>
        <v>0.27790741437711719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Main!B73</f>
        <v>43251</v>
      </c>
      <c r="B70" s="14">
        <f>Main!C73/Main!C48-1</f>
        <v>0.30731337627889355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Main!B74</f>
        <v>43281</v>
      </c>
      <c r="B71" s="14">
        <f>Main!C74/Main!C49-1</f>
        <v>0.27678164412703232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Main!B75</f>
        <v>43312</v>
      </c>
      <c r="B72" s="14">
        <f>Main!C75/Main!C50-1</f>
        <v>0.2368754188696105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Main!B76</f>
        <v>43343</v>
      </c>
      <c r="B73" s="14">
        <f>Main!C76/Main!C51-1</f>
        <v>0.17562160617319211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Main!B77</f>
        <v>43373</v>
      </c>
      <c r="B74" s="14">
        <f>Main!C77/Main!C52-1</f>
        <v>0.12998122261631551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Main!B78</f>
        <v>43404</v>
      </c>
      <c r="B75" s="14">
        <f>Main!C78/Main!C53-1</f>
        <v>1.8885869565217428E-2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Main!B79</f>
        <v>43434</v>
      </c>
      <c r="B76" s="14">
        <f>Main!C79/Main!C54-1</f>
        <v>2.7681198181331856E-2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Main!B80</f>
        <v>43465</v>
      </c>
      <c r="B77" s="14">
        <f>Main!C80/Main!C55-1</f>
        <v>1.1940497631912406E-2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Main!B81</f>
        <v>43496</v>
      </c>
      <c r="B78" s="14">
        <f>Main!C81/Main!C56-1</f>
        <v>3.6188099303822607E-2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Main!B82</f>
        <v>43524</v>
      </c>
      <c r="B79" s="14">
        <f>Main!C82/Main!C57-1</f>
        <v>2.5908714749506512E-2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Main!B83</f>
        <v>43555</v>
      </c>
      <c r="B80" s="14">
        <f>Main!C83/Main!C58-1</f>
        <v>1.514392991239033E-2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Main!C84/Main!C59-1</f>
        <v>1.7258505090638199E-2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Main!C85/Main!C60-1</f>
        <v>-2.7415869095399836E-2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Main!C86/Main!C62-1</f>
        <v>-2.21867125560814E-2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Main!C87/Main!C63-1</f>
        <v>-3.1484532308255542E-2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Main!C88/Main!C64-1</f>
        <v>-9.0688504701243455E-2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Main!C89/Main!C65-1</f>
        <v>-9.2295635399083698E-2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Main!C90/Main!C66-1</f>
        <v>-0.10918421518315335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Main!C91/Main!C67-1</f>
        <v>-0.10267645665561342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Main!C92/Main!C68-1</f>
        <v>-8.1626612998697667E-2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Main!C93/Main!C69-1</f>
        <v>-0.14812901744719931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Main!C94/Main!C70-1</f>
        <v>-0.15415274602895501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Main!C95/Main!C71-1</f>
        <v>-0.2597325053737759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Main!C96/Main!C72-1</f>
        <v>-0.21140366378040887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Main!C97/Main!C73-1</f>
        <v>-0.22527536231884071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Main!C98/Main!C74-1</f>
        <v>-0.19285926807497777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Main!C99/Main!C75-1</f>
        <v>-0.17116195063214934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Main!C100/Main!C76-1</f>
        <v>-0.14166767959158866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Main!C101/Main!C77-1</f>
        <v>-0.13263170851797135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Main!C102/Main!C78-1</f>
        <v>-4.6939591945592718E-2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Main!C103/Main!C79-1</f>
        <v>1.1776187378009118E-2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Main!C104/Main!C80-1</f>
        <v>6.5062623599208891E-2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Main!C105/Main!C81-1</f>
        <v>3.8093427140774461E-2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Main!C106/Main!C82-1</f>
        <v>7.1916108215438035E-2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Main!C107/Main!C83-1</f>
        <v>9.943286894341008E-2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Main!C108/Main!C84-1</f>
        <v>0.13798364457463674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Main!C109/Main!C85-1</f>
        <v>0.18817852834740667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Main!C110/Main!C86-1</f>
        <v>0.20364550597108733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Main!C111/Main!C87-1</f>
        <v>0.17778617778617778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Main!C112/Main!C88-1</f>
        <v>0.26250833889259506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Main!C113/Main!C89-1</f>
        <v>0.26844656970179992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Main!C114/Main!C90-1</f>
        <v>0.26056151503112157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Main!C115/Main!C91-1</f>
        <v>0.22891645770093705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Main!C116/Main!C92-1</f>
        <v>0.23151788591685452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Main!C117/Main!C93-1</f>
        <v>0.26726403018257749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Main!C118/Main!C94-1</f>
        <v>0.32998406208855946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Main!C119/Main!C95-1</f>
        <v>0.5512179383771576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Main!C120/Main!C96-1</f>
        <v>0.42508216313116232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Main!C121/Main!C97-1</f>
        <v>0.42659383418138308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Main!C122/Main!C98-1</f>
        <v>0.3515187260395165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Main!C123/Main!C99-1</f>
        <v>0.32839398561778177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Main!C124/Main!C100-1</f>
        <v>0.31246902216243022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Main!C125/Main!C101-1</f>
        <v>0.22663733768537564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Main!C126/Main!C102-1</f>
        <v>0.17916608367147058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Main!C127/Main!C103-1</f>
        <v>0.14564979744067919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Main!C128/Main!C104-1</f>
        <v>0.10794083059974002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Main!C129/Main!C105-1</f>
        <v>0.13292221272438653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Main!C130/Main!C106-1</f>
        <v>7.2011577424023088E-2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Main!C131/Main!C107-1</f>
        <v>3.6445192038127239E-2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Main!C132/Main!C108-1</f>
        <v>1.1208237249959785E-2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Main!C133/Main!C109-1</f>
        <v>-8.1752604862409539E-3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Main!C134/Main!C110-1</f>
        <v>-7.9895561357702372E-3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Main!C135/Main!C111-1</f>
        <v>3.3217437817598228E-2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Main!C136/Main!C112-1</f>
        <v>3.6988110964331078E-4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Main!C137/Main!C113-1</f>
        <v>-7.1207916644850933E-3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Main!C138/Main!C114-1</f>
        <v>-3.3251037453380317E-2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Main!C139/Main!C115-1</f>
        <v>1.4551898190409807E-2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Main!C140/Main!C116-1</f>
        <v>9.3159575024859276E-3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Main!C141/Main!C117-1</f>
        <v>2.7910685805422553E-2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Main!C142/Main!C118-1</f>
        <v>3.037565779190321E-2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Main!C143/Main!C119-1</f>
        <v>4.8408901830282902E-2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Main!C144/Main!C120-1</f>
        <v>6.6774988206929065E-2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Main!C145/Main!C121-1</f>
        <v>8.9116181484395485E-2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Main!C146/Main!C122-1</f>
        <v>0.13631900501854677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Main!C147/Main!C123-1</f>
        <v>0.14124015748031504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Main!C148/Main!C124-1</f>
        <v>0.125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Main!C149/Main!C125-1</f>
        <v>0.2333545438769018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Main!C150/Main!C126-1</f>
        <v>0.25274399288045091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Main!C151/Main!C127-1</f>
        <v>0.19252357431522227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Main!C152/Main!C128-1</f>
        <v>0.20233506508016319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Main!C153/Main!C129-1</f>
        <v>0.16459175424413908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K150"/>
  <sheetViews>
    <sheetView topLeftCell="A128" workbookViewId="0">
      <selection activeCell="C128" sqref="C1:K1048576"/>
    </sheetView>
  </sheetViews>
  <sheetFormatPr defaultColWidth="11.453125" defaultRowHeight="14.5" x14ac:dyDescent="0.35"/>
  <sheetData>
    <row r="4" spans="1:11" x14ac:dyDescent="0.35">
      <c r="A4" t="s">
        <v>0</v>
      </c>
      <c r="B4" s="1" t="s">
        <v>14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17">
        <f>Main!B5</f>
        <v>41274</v>
      </c>
    </row>
    <row r="6" spans="1:11" x14ac:dyDescent="0.35">
      <c r="A6" s="17">
        <f>Main!B6</f>
        <v>41305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Main!B7</f>
        <v>41333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Main!B8</f>
        <v>41362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Main!B9</f>
        <v>41394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Main!B10</f>
        <v>41425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Main!B11</f>
        <v>41453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Main!B12</f>
        <v>41486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Main!B13</f>
        <v>41516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Main!B14</f>
        <v>41547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Main!B15</f>
        <v>41578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Main!B16</f>
        <v>41607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Main!B17</f>
        <v>41639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Main!B18</f>
        <v>41670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Main!B19</f>
        <v>41698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Main!B20</f>
        <v>41729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Main!B21</f>
        <v>41759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Main!B22</f>
        <v>41789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Main!B23</f>
        <v>41820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Main!B24</f>
        <v>41851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Main!B25</f>
        <v>41880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Main!B27</f>
        <v>41912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Main!B28</f>
        <v>41943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Main!B29</f>
        <v>41971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Main!B30</f>
        <v>42004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Main!B31</f>
        <v>42034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Main!B32</f>
        <v>42062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Main!B33</f>
        <v>42094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Main!B34</f>
        <v>42124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Main!B35</f>
        <v>42153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Main!B36</f>
        <v>42185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Main!B37</f>
        <v>42216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Main!B38</f>
        <v>42247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Main!B39</f>
        <v>42277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Main!B40</f>
        <v>42307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Main!B41</f>
        <v>42338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Main!B42</f>
        <v>42369</v>
      </c>
      <c r="B41" s="14">
        <f>Main!C42/Main!C5-1</f>
        <v>0.3412374215403009</v>
      </c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Main!B44</f>
        <v>42398</v>
      </c>
      <c r="B42" s="14">
        <f>Main!C44/Main!C6-1</f>
        <v>0.23207288401253923</v>
      </c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Main!B45</f>
        <v>42429</v>
      </c>
      <c r="B43" s="14">
        <f>Main!C45/Main!C7-1</f>
        <v>0.21225361685600541</v>
      </c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Main!B46</f>
        <v>42460</v>
      </c>
      <c r="B44" s="14">
        <f>Main!C46/Main!C8-1</f>
        <v>0.28009326726901751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Main!B47</f>
        <v>42489</v>
      </c>
      <c r="B45" s="14">
        <f>Main!C47/Main!C9-1</f>
        <v>0.30526626056199646</v>
      </c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Main!B48</f>
        <v>42521</v>
      </c>
      <c r="B46" s="14">
        <f>Main!C48/Main!C10-1</f>
        <v>0.21747554899427923</v>
      </c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Main!B49</f>
        <v>42551</v>
      </c>
      <c r="B47" s="14">
        <f>Main!C49/Main!C11-1</f>
        <v>0.25687547746371275</v>
      </c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Main!B50</f>
        <v>42580</v>
      </c>
      <c r="B48" s="14">
        <f>Main!C50/Main!C12-1</f>
        <v>0.26497739261492081</v>
      </c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Main!B51</f>
        <v>42613</v>
      </c>
      <c r="B49" s="14">
        <f>Main!C51/Main!C13-1</f>
        <v>0.32075115598754378</v>
      </c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Main!B52</f>
        <v>42643</v>
      </c>
      <c r="B50" s="14">
        <f>Main!C52/Main!C14-1</f>
        <v>0.32476506357103352</v>
      </c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Main!B53</f>
        <v>42674</v>
      </c>
      <c r="B51" s="14">
        <f>Main!C53/Main!C15-1</f>
        <v>0.33309183119000174</v>
      </c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Main!B54</f>
        <v>42704</v>
      </c>
      <c r="B52" s="14">
        <f>Main!C54/Main!C16-1</f>
        <v>0.32788777412767467</v>
      </c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Main!B55</f>
        <v>42734</v>
      </c>
      <c r="B53" s="14">
        <f>Main!C55/Main!C17-1</f>
        <v>0.31777426160337541</v>
      </c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Main!B56</f>
        <v>42766</v>
      </c>
      <c r="B54" s="14">
        <f>Main!C56/Main!C18-1</f>
        <v>0.33996303793012417</v>
      </c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Main!B57</f>
        <v>42794</v>
      </c>
      <c r="B55" s="14">
        <f>Main!C57/Main!C19-1</f>
        <v>0.36185522323363695</v>
      </c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Main!B58</f>
        <v>42825</v>
      </c>
      <c r="B56" s="14">
        <f>Main!C58/Main!C20-1</f>
        <v>0.37829912023460421</v>
      </c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Main!B59</f>
        <v>42855</v>
      </c>
      <c r="B57" s="14">
        <f>Main!C59/Main!C21-1</f>
        <v>0.37639921387678377</v>
      </c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Main!B60</f>
        <v>42886</v>
      </c>
      <c r="B58" s="14">
        <f>Main!C60/Main!C22-1</f>
        <v>0.36735900033772362</v>
      </c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Main!B62</f>
        <v>42916</v>
      </c>
      <c r="B59" s="14">
        <f>Main!C62/Main!C23-1</f>
        <v>0.35670807971316609</v>
      </c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Main!B63</f>
        <v>42947</v>
      </c>
      <c r="B60" s="14">
        <f>Main!C63/Main!C24-1</f>
        <v>0.31945898075839296</v>
      </c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Main!B64</f>
        <v>42978</v>
      </c>
      <c r="B61" s="14">
        <f>Main!C64/Main!C25-1</f>
        <v>0.30378044922492875</v>
      </c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Main!B65</f>
        <v>43008</v>
      </c>
      <c r="B62" s="14">
        <f>Main!C65/Main!C27-1</f>
        <v>0.3104755885605941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Main!B66</f>
        <v>43039</v>
      </c>
      <c r="B63" s="14">
        <f>Main!C66/Main!C28-1</f>
        <v>0.33037746213607466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Main!B67</f>
        <v>43069</v>
      </c>
      <c r="B64" s="14">
        <f>Main!C67/Main!C29-1</f>
        <v>0.31138375524149708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Main!B68</f>
        <v>43100</v>
      </c>
      <c r="B65" s="14">
        <f>Main!C68/Main!C30-1</f>
        <v>0.3326496805237833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Main!B69</f>
        <v>43131</v>
      </c>
      <c r="B66" s="14">
        <f>Main!C69/Main!C31-1</f>
        <v>0.33732443011743052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Main!B70</f>
        <v>43159</v>
      </c>
      <c r="B67" s="14">
        <f>Main!C70/Main!C32-1</f>
        <v>0.28239627179795579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Main!B71</f>
        <v>43190</v>
      </c>
      <c r="B68" s="14">
        <f>Main!C71/Main!C33-1</f>
        <v>0.24464922711058246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Main!B72</f>
        <v>43220</v>
      </c>
      <c r="B69" s="14">
        <f>Main!C72/Main!C34-1</f>
        <v>0.18504816417702097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Main!B73</f>
        <v>43251</v>
      </c>
      <c r="B70" s="14">
        <f>Main!C73/Main!C35-1</f>
        <v>0.15880693268843205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Main!B74</f>
        <v>43281</v>
      </c>
      <c r="B71" s="14">
        <f>Main!C74/Main!C36-1</f>
        <v>0.14702068118217193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Main!B75</f>
        <v>43312</v>
      </c>
      <c r="B72" s="14">
        <f>Main!C75/Main!C37-1</f>
        <v>0.19444843952250812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Main!B76</f>
        <v>43343</v>
      </c>
      <c r="B73" s="14">
        <f>Main!C76/Main!C38-1</f>
        <v>0.27530615408463799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Main!B77</f>
        <v>43373</v>
      </c>
      <c r="B74" s="14">
        <f>Main!C77/Main!C39-1</f>
        <v>0.25312355391022678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Main!B78</f>
        <v>43404</v>
      </c>
      <c r="B75" s="14">
        <f>Main!C78/Main!C40-1</f>
        <v>0.12117814158630469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Main!B79</f>
        <v>43434</v>
      </c>
      <c r="B76" s="14">
        <f>Main!C79/Main!C41-1</f>
        <v>0.14907296650717705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Main!B80</f>
        <v>43465</v>
      </c>
      <c r="B77" s="14">
        <f>Main!C80/Main!C42-1</f>
        <v>0.12687564997771483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Main!B81</f>
        <v>43496</v>
      </c>
      <c r="B78" s="14">
        <f>Main!C81/Main!C44-1</f>
        <v>0.25443269460125628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Main!B82</f>
        <v>43524</v>
      </c>
      <c r="B79" s="14">
        <f>Main!C82/Main!C45-1</f>
        <v>0.29082899479375257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Main!B83</f>
        <v>43555</v>
      </c>
      <c r="B80" s="14">
        <f>Main!C83/Main!C46-1</f>
        <v>0.2311778992106861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Main!B84</f>
        <v>43585</v>
      </c>
      <c r="B81" s="14">
        <f>Main!C84/Main!C47-1</f>
        <v>0.23342115167482147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Main!B85</f>
        <v>43616</v>
      </c>
      <c r="B82" s="14">
        <f>Main!C85/Main!C48-1</f>
        <v>0.19370973853732476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Main!B86</f>
        <v>43646</v>
      </c>
      <c r="B83" s="14">
        <f>Main!C86/Main!C49-1</f>
        <v>0.20878285974775856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Main!B87</f>
        <v>43677</v>
      </c>
      <c r="B84" s="14">
        <f>Main!C87/Main!C50-1</f>
        <v>0.18199419167473385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Main!B88</f>
        <v>43708</v>
      </c>
      <c r="B85" s="14">
        <f>Main!C88/Main!C51-1</f>
        <v>7.1020291511860512E-2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Main!B89</f>
        <v>43738</v>
      </c>
      <c r="B86" s="14">
        <f>Main!C89/Main!C52-1</f>
        <v>4.7152096807844712E-2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Main!B90</f>
        <v>43769</v>
      </c>
      <c r="B87" s="14">
        <f>Main!C90/Main!C53-1</f>
        <v>2.5951086956521818E-2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Main!B91</f>
        <v>43799</v>
      </c>
      <c r="B88" s="14">
        <f>Main!C91/Main!C54-1</f>
        <v>1.3238833912810888E-2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Main!B92</f>
        <v>43830</v>
      </c>
      <c r="B89" s="14">
        <f>Main!C92/Main!C55-1</f>
        <v>3.4954305916883532E-2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Main!B93</f>
        <v>43861</v>
      </c>
      <c r="B90" s="14">
        <f>Main!C93/Main!C56-1</f>
        <v>-2.515434125837368E-2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Main!B94</f>
        <v>43890</v>
      </c>
      <c r="B91" s="14">
        <f>Main!C94/Main!C57-1</f>
        <v>-8.1354637468966873E-2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Main!B95</f>
        <v>43921</v>
      </c>
      <c r="B92" s="14">
        <f>Main!C95/Main!C58-1</f>
        <v>-0.22415519399249062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Main!B96</f>
        <v>43951</v>
      </c>
      <c r="B93" s="14">
        <f>Main!C96/Main!C59-1</f>
        <v>-0.16886019369257521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Main!B97</f>
        <v>43982</v>
      </c>
      <c r="B94" s="14">
        <f>Main!C97/Main!C60-1</f>
        <v>-0.17480703920963259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Main!B98</f>
        <v>44012</v>
      </c>
      <c r="B95" s="14">
        <f>Main!C98/Main!C62-1</f>
        <v>-0.16636961465183464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Main!B99</f>
        <v>44043</v>
      </c>
      <c r="B96" s="14">
        <f>Main!C99/Main!C63-1</f>
        <v>-0.15998535603148456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Main!B100</f>
        <v>44074</v>
      </c>
      <c r="B97" s="14">
        <f>Main!C100/Main!C64-1</f>
        <v>-0.14328177130724906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Main!B101</f>
        <v>44104</v>
      </c>
      <c r="B98" s="14">
        <f>Main!C101/Main!C65-1</f>
        <v>-0.1504099348926935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Main!B102</f>
        <v>44135</v>
      </c>
      <c r="B99" s="14">
        <f>Main!C102/Main!C66-1</f>
        <v>-0.15684539609508641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Main!B103</f>
        <v>44165</v>
      </c>
      <c r="B100" s="14">
        <f>Main!C103/Main!C67-1</f>
        <v>-7.9168640454760797E-2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Main!B104</f>
        <v>44196</v>
      </c>
      <c r="B101" s="14">
        <f>Main!C104/Main!C68-1</f>
        <v>-4.3624955605540472E-2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Main!B105</f>
        <v>44227</v>
      </c>
      <c r="B102" s="14">
        <f>Main!C105/Main!C69-1</f>
        <v>-6.0032139577594124E-2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Main!B106</f>
        <v>44255</v>
      </c>
      <c r="B103" s="14">
        <f>Main!C106/Main!C70-1</f>
        <v>1.2543227243420496E-2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Main!B107</f>
        <v>44286</v>
      </c>
      <c r="B104" s="14">
        <f>Main!C107/Main!C71-1</f>
        <v>6.4903272032481585E-2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Main!B108</f>
        <v>44316</v>
      </c>
      <c r="B105" s="14">
        <f>Main!C108/Main!C72-1</f>
        <v>9.8368380750426976E-2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Main!B109</f>
        <v>44347</v>
      </c>
      <c r="B106" s="14">
        <f>Main!C109/Main!C73-1</f>
        <v>8.4927536231883982E-2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Main!B110</f>
        <v>44377</v>
      </c>
      <c r="B107" s="14">
        <f>Main!C110/Main!C74-1</f>
        <v>0.13954180303481101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Main!B111</f>
        <v>44408</v>
      </c>
      <c r="B108" s="14">
        <f>Main!C111/Main!C75-1</f>
        <v>0.12552679108970488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Main!B112</f>
        <v>44439</v>
      </c>
      <c r="B109" s="14">
        <f>Main!C112/Main!C76-1</f>
        <v>0.15017624893642889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Main!B113</f>
        <v>44469</v>
      </c>
      <c r="B110" s="14">
        <f>Main!C113/Main!C77-1</f>
        <v>0.17546774987690816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Main!B114</f>
        <v>44500</v>
      </c>
      <c r="B111" s="14">
        <f>Main!C114/Main!C78-1</f>
        <v>0.26930257367649024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Main!B115</f>
        <v>44530</v>
      </c>
      <c r="B112" s="14">
        <f>Main!C115/Main!C79-1</f>
        <v>0.2116460637605726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Main!B116</f>
        <v>44561</v>
      </c>
      <c r="B113" s="14">
        <f>Main!C116/Main!C80-1</f>
        <v>0.25952537903757422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Main!B117</f>
        <v>44592</v>
      </c>
      <c r="B114" s="14">
        <f>Main!C117/Main!C81-1</f>
        <v>0.19224187107815172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Main!B118</f>
        <v>44620</v>
      </c>
      <c r="B115" s="14">
        <f>Main!C118/Main!C82-1</f>
        <v>0.19092827004219415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Main!B119</f>
        <v>44651</v>
      </c>
      <c r="B116" s="14">
        <f>Main!C119/Main!C83-1</f>
        <v>0.1855504869929725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Main!B120</f>
        <v>44681</v>
      </c>
      <c r="B117" s="14">
        <f>Main!C120/Main!C84-1</f>
        <v>0.16434761381667262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Main!B121</f>
        <v>44712</v>
      </c>
      <c r="B118" s="14">
        <f>Main!C121/Main!C85-1</f>
        <v>0.21039933972446212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Main!B122</f>
        <v>44742</v>
      </c>
      <c r="B119" s="14">
        <f>Main!C122/Main!C86-1</f>
        <v>0.15223130106851035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Main!B123</f>
        <v>44773</v>
      </c>
      <c r="B120" s="14">
        <f>Main!C123/Main!C87-1</f>
        <v>0.15214515214515223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Main!B124</f>
        <v>44804</v>
      </c>
      <c r="B121" s="14">
        <f>Main!C124/Main!C88-1</f>
        <v>0.23655770513675778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Main!B125</f>
        <v>44834</v>
      </c>
      <c r="B122" s="14">
        <f>Main!C125/Main!C89-1</f>
        <v>0.14810387195324437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Main!B126</f>
        <v>44865</v>
      </c>
      <c r="B123" s="14">
        <f>Main!C126/Main!C90-1</f>
        <v>0.11607734074956966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Main!B127</f>
        <v>44895</v>
      </c>
      <c r="B124" s="14">
        <f>Main!C127/Main!C91-1</f>
        <v>0.17566319123663732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Main!B128</f>
        <v>44926</v>
      </c>
      <c r="B125" s="14">
        <f>Main!C128/Main!C92-1</f>
        <v>0.15378665807283265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Main!B129</f>
        <v>44957</v>
      </c>
      <c r="B126" s="14">
        <f>Main!C129/Main!C93-1</f>
        <v>0.25008421478137843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Main!B130</f>
        <v>44985</v>
      </c>
      <c r="B127" s="14">
        <f>Main!C130/Main!C94-1</f>
        <v>0.28327905204074555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Main!B131</f>
        <v>45016</v>
      </c>
      <c r="B128" s="14">
        <f>Main!C131/Main!C95-1</f>
        <v>0.49096628488465877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Main!B132</f>
        <v>45046</v>
      </c>
      <c r="B129" s="14">
        <f>Main!C132/Main!C96-1</f>
        <v>0.40842545563190913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Main!B133</f>
        <v>45077</v>
      </c>
      <c r="B130" s="14">
        <f>Main!C133/Main!C97-1</f>
        <v>0.38895540257407979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Main!B134</f>
        <v>45107</v>
      </c>
      <c r="B131" s="14">
        <f>Main!C134/Main!C98-1</f>
        <v>0.40054556178118572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Main!B135</f>
        <v>45138</v>
      </c>
      <c r="B132" s="14">
        <f>Main!C135/Main!C99-1</f>
        <v>0.40306530108229843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Main!B136</f>
        <v>45169</v>
      </c>
      <c r="B133" s="14">
        <f>Main!C136/Main!C100-1</f>
        <v>0.34050839056857618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Main!B137</f>
        <v>45198</v>
      </c>
      <c r="B134" s="14">
        <f>Main!C137/Main!C101-1</f>
        <v>0.34556162633931731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Main!B138</f>
        <v>45230</v>
      </c>
      <c r="B135" s="14">
        <f>Main!C138/Main!C102-1</f>
        <v>0.28753323072617887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Main!B139</f>
        <v>45260</v>
      </c>
      <c r="B136" s="14">
        <f>Main!C139/Main!C103-1</f>
        <v>0.21497009838595593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Main!B140</f>
        <v>45289</v>
      </c>
      <c r="B137" s="14">
        <f>Main!C140/Main!C104-1</f>
        <v>0.19360029708485493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Main!B141</f>
        <v>45322</v>
      </c>
      <c r="B138" s="14">
        <f>Main!C141/Main!C105-1</f>
        <v>0.18054707534497494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Main!B142</f>
        <v>45351</v>
      </c>
      <c r="B139" s="14">
        <f>Main!C142/Main!C106-1</f>
        <v>0.14477568740955138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Main!B143</f>
        <v>45379</v>
      </c>
      <c r="B140" s="14">
        <f>Main!C143/Main!C107-1</f>
        <v>0.13052985702270825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Main!B144</f>
        <v>45412</v>
      </c>
      <c r="B141" s="14">
        <f>Main!C144/Main!C108-1</f>
        <v>9.1489247600150092E-2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Main!B145</f>
        <v>45443</v>
      </c>
      <c r="B142" s="14">
        <f>Main!C145/Main!C109-1</f>
        <v>0.10948437082554086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Main!B146</f>
        <v>45473</v>
      </c>
      <c r="B143" s="14">
        <f>Main!C146/Main!C110-1</f>
        <v>8.778067885117502E-2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Main!B147</f>
        <v>45504</v>
      </c>
      <c r="B144" s="14">
        <f>Main!C147/Main!C111-1</f>
        <v>0.11639475795667309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Main!B148</f>
        <v>45535</v>
      </c>
      <c r="B145" s="14">
        <f>Main!C148/Main!C112-1</f>
        <v>0.10187582562747699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Main!B149</f>
        <v>45565</v>
      </c>
      <c r="B146" s="14">
        <f>Main!C149/Main!C113-1</f>
        <v>0.1163411696947485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Main!B150</f>
        <v>45596</v>
      </c>
      <c r="B147" s="14">
        <f>Main!C150/Main!C114-1</f>
        <v>0.1091558543888218</v>
      </c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 x14ac:dyDescent="0.35">
      <c r="A148" s="17">
        <f>Main!B151</f>
        <v>45626</v>
      </c>
      <c r="B148" s="14">
        <f>Main!C151/Main!C115-1</f>
        <v>0.14084733931160409</v>
      </c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 x14ac:dyDescent="0.35">
      <c r="A149" s="17">
        <f>Main!B152</f>
        <v>45657</v>
      </c>
      <c r="B149" s="14">
        <f>Main!C152/Main!C116-1</f>
        <v>0.12644580520228188</v>
      </c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 x14ac:dyDescent="0.35">
      <c r="A150" s="17">
        <f>Main!B153</f>
        <v>45688</v>
      </c>
      <c r="B150" s="14">
        <f>Main!C153/Main!C117-1</f>
        <v>0.14880382775119627</v>
      </c>
      <c r="C150" s="14"/>
      <c r="D150" s="14"/>
      <c r="E150" s="14"/>
      <c r="F150" s="14"/>
      <c r="G150" s="14"/>
      <c r="H150" s="14"/>
      <c r="I150" s="14"/>
      <c r="J150" s="14"/>
      <c r="K150" s="14"/>
    </row>
  </sheetData>
  <pageMargins left="0.7" right="0.7" top="0.75" bottom="0.75" header="0.3" footer="0.3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C6377-F010-451E-BBFC-28BAE6CA63B8}">
  <sheetPr codeName="Sheet11"/>
  <dimension ref="A1:K147"/>
  <sheetViews>
    <sheetView topLeftCell="A125" workbookViewId="0">
      <selection activeCell="C125" sqref="C1:L1048576"/>
    </sheetView>
  </sheetViews>
  <sheetFormatPr defaultRowHeight="14.5" x14ac:dyDescent="0.35"/>
  <cols>
    <col min="1" max="1" width="10.6328125" bestFit="1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7">
        <f>Main!B5</f>
        <v>41274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35">
      <c r="A3" s="17">
        <f>Main!B6</f>
        <v>41305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35">
      <c r="A4" s="17">
        <f>Main!B7</f>
        <v>41333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5">
      <c r="A5" s="17">
        <f>Main!B8</f>
        <v>41362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35">
      <c r="A6" s="17">
        <f>Main!B9</f>
        <v>41394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35">
      <c r="A7" s="17">
        <f>Main!B10</f>
        <v>41425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35">
      <c r="A8" s="17">
        <f>Main!B11</f>
        <v>41453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x14ac:dyDescent="0.35">
      <c r="A9" s="17">
        <f>Main!B12</f>
        <v>41486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x14ac:dyDescent="0.35">
      <c r="A10" s="17">
        <f>Main!B13</f>
        <v>41516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35">
      <c r="A11" s="17">
        <f>Main!B14</f>
        <v>41547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35">
      <c r="A12" s="17">
        <f>Main!B15</f>
        <v>41578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35">
      <c r="A13" s="17">
        <f>Main!B16</f>
        <v>41607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35">
      <c r="A14" s="17">
        <f>Main!B17</f>
        <v>41639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35">
      <c r="A15" s="17">
        <f>Main!B18</f>
        <v>41670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35">
      <c r="A16" s="17">
        <f>Main!B19</f>
        <v>41698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35">
      <c r="A17" s="17">
        <f>Main!B20</f>
        <v>41729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x14ac:dyDescent="0.35">
      <c r="A18" s="17">
        <f>Main!B21</f>
        <v>41759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35">
      <c r="A19" s="17">
        <f>Main!B22</f>
        <v>41789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35">
      <c r="A20" s="17">
        <f>Main!B23</f>
        <v>41820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35">
      <c r="A21" s="17">
        <f>Main!B24</f>
        <v>41851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x14ac:dyDescent="0.35">
      <c r="A22" s="17">
        <f>Main!B25</f>
        <v>41880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5">
      <c r="A23" s="17">
        <f>Main!B27</f>
        <v>41912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x14ac:dyDescent="0.35">
      <c r="A24" s="17">
        <f>Main!B28</f>
        <v>41943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x14ac:dyDescent="0.35">
      <c r="A25" s="17">
        <f>Main!B29</f>
        <v>41971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x14ac:dyDescent="0.35">
      <c r="A26" s="17">
        <f>Main!B30</f>
        <v>42004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x14ac:dyDescent="0.35">
      <c r="A27" s="17">
        <f>Main!B31</f>
        <v>42034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x14ac:dyDescent="0.35">
      <c r="A28" s="17">
        <f>Main!B32</f>
        <v>42062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x14ac:dyDescent="0.35">
      <c r="A29" s="17">
        <f>Main!B33</f>
        <v>42094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x14ac:dyDescent="0.35">
      <c r="A30" s="17">
        <f>Main!B34</f>
        <v>42124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35">
      <c r="A31" s="17">
        <f>Main!B35</f>
        <v>42153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35">
      <c r="A32" s="17">
        <f>Main!B36</f>
        <v>42185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35">
      <c r="A33" s="17">
        <f>Main!B37</f>
        <v>42216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35">
      <c r="A34" s="17">
        <f>Main!B38</f>
        <v>42247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35">
      <c r="A35" s="17">
        <f>Main!B39</f>
        <v>42277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35">
      <c r="A36" s="17">
        <f>Main!B40</f>
        <v>42307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35">
      <c r="A37" s="17">
        <f>Main!B41</f>
        <v>42338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35">
      <c r="A38" s="17">
        <f>Main!B42</f>
        <v>42369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35">
      <c r="A39" s="17">
        <f>Main!B44</f>
        <v>42398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x14ac:dyDescent="0.35">
      <c r="A40" s="17">
        <f>Main!B45</f>
        <v>42429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35">
      <c r="A41" s="17">
        <f>Main!B46</f>
        <v>42460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35">
      <c r="A42" s="17">
        <f>Main!B47</f>
        <v>42489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x14ac:dyDescent="0.35">
      <c r="A43" s="17">
        <f>Main!B48</f>
        <v>42521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1" x14ac:dyDescent="0.35">
      <c r="A44" s="17">
        <f>Main!B49</f>
        <v>42551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1" x14ac:dyDescent="0.35">
      <c r="A45" s="17">
        <f>Main!B50</f>
        <v>42580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1" x14ac:dyDescent="0.35">
      <c r="A46" s="17">
        <f>Main!B51</f>
        <v>42613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x14ac:dyDescent="0.35">
      <c r="A47" s="17">
        <f>Main!B52</f>
        <v>42643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x14ac:dyDescent="0.35">
      <c r="A48" s="17">
        <f>Main!B53</f>
        <v>42674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35">
      <c r="A49" s="17">
        <f>Main!B54</f>
        <v>42704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35">
      <c r="A50" s="17">
        <f>Main!B55</f>
        <v>42734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35">
      <c r="A51" s="17">
        <f>Main!B56</f>
        <v>42766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35">
      <c r="A52" s="17">
        <f>Main!B57</f>
        <v>42794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35">
      <c r="A53" s="17">
        <f>Main!B58</f>
        <v>42825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35">
      <c r="A54" s="17">
        <f>Main!B59</f>
        <v>42855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35">
      <c r="A55" s="17">
        <f>Main!B60</f>
        <v>42886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35">
      <c r="A56" s="17">
        <f>Main!B62</f>
        <v>42916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35">
      <c r="A57" s="17">
        <f>Main!B63</f>
        <v>42947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 x14ac:dyDescent="0.35">
      <c r="A58" s="17">
        <f>Main!B64</f>
        <v>42978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 x14ac:dyDescent="0.35">
      <c r="A59" s="17">
        <f>Main!B65</f>
        <v>43008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x14ac:dyDescent="0.35">
      <c r="A60" s="17">
        <f>Main!B66</f>
        <v>43039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x14ac:dyDescent="0.35">
      <c r="A61" s="17">
        <f>Main!B67</f>
        <v>43069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35">
      <c r="A62" s="17">
        <f>Main!B68</f>
        <v>43100</v>
      </c>
      <c r="B62" s="14">
        <f>Main!C68/Main!C5-1</f>
        <v>0.68317226262827524</v>
      </c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35">
      <c r="A63" s="17">
        <f>Main!B69</f>
        <v>43131</v>
      </c>
      <c r="B63" s="14">
        <f>Main!C69/Main!C6-1</f>
        <v>0.70689655172413812</v>
      </c>
      <c r="C63" s="14"/>
      <c r="D63" s="14"/>
      <c r="E63" s="14"/>
      <c r="F63" s="14"/>
      <c r="G63" s="14"/>
      <c r="H63" s="14"/>
      <c r="I63" s="14"/>
      <c r="J63" s="14"/>
      <c r="K63" s="14"/>
    </row>
    <row r="64" spans="1:11" x14ac:dyDescent="0.35">
      <c r="A64" s="17">
        <f>Main!B70</f>
        <v>43159</v>
      </c>
      <c r="B64" s="14">
        <f>Main!C70/Main!C7-1</f>
        <v>0.65656859889309671</v>
      </c>
      <c r="C64" s="14"/>
      <c r="D64" s="14"/>
      <c r="E64" s="14"/>
      <c r="F64" s="14"/>
      <c r="G64" s="14"/>
      <c r="H64" s="14"/>
      <c r="I64" s="14"/>
      <c r="J64" s="14"/>
      <c r="K64" s="14"/>
    </row>
    <row r="65" spans="1:11" x14ac:dyDescent="0.35">
      <c r="A65" s="17">
        <f>Main!B71</f>
        <v>43190</v>
      </c>
      <c r="B65" s="14">
        <f>Main!C71/Main!C8-1</f>
        <v>0.62712523073933713</v>
      </c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35">
      <c r="A66" s="17">
        <f>Main!B72</f>
        <v>43220</v>
      </c>
      <c r="B66" s="14">
        <f>Main!C72/Main!C9-1</f>
        <v>0.6680094321084693</v>
      </c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35">
      <c r="A67" s="17">
        <f>Main!B73</f>
        <v>43251</v>
      </c>
      <c r="B67" s="14">
        <f>Main!C73/Main!C10-1</f>
        <v>0.59162207049271087</v>
      </c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35">
      <c r="A68" s="17">
        <f>Main!B74</f>
        <v>43281</v>
      </c>
      <c r="B68" s="14">
        <f>Main!C74/Main!C11-1</f>
        <v>0.60475553857906816</v>
      </c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35">
      <c r="A69" s="17">
        <f>Main!B75</f>
        <v>43312</v>
      </c>
      <c r="B69" s="14">
        <f>Main!C75/Main!C12-1</f>
        <v>0.56461944235116812</v>
      </c>
      <c r="C69" s="14"/>
      <c r="D69" s="14"/>
      <c r="E69" s="14"/>
      <c r="F69" s="14"/>
      <c r="G69" s="14"/>
      <c r="H69" s="14"/>
      <c r="I69" s="14"/>
      <c r="J69" s="14"/>
      <c r="K69" s="14"/>
    </row>
    <row r="70" spans="1:11" x14ac:dyDescent="0.35">
      <c r="A70" s="17">
        <f>Main!B76</f>
        <v>43343</v>
      </c>
      <c r="B70" s="14">
        <f>Main!C76/Main!C13-1</f>
        <v>0.55270359535717639</v>
      </c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35">
      <c r="A71" s="17">
        <f>Main!B77</f>
        <v>43373</v>
      </c>
      <c r="B71" s="14">
        <f>Main!C77/Main!C14-1</f>
        <v>0.4969596462133774</v>
      </c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35">
      <c r="A72" s="17">
        <f>Main!B78</f>
        <v>43404</v>
      </c>
      <c r="B72" s="14">
        <f>Main!C78/Main!C15-1</f>
        <v>0.35826842963231287</v>
      </c>
      <c r="C72" s="14"/>
      <c r="D72" s="14"/>
      <c r="E72" s="14"/>
      <c r="F72" s="14"/>
      <c r="G72" s="14"/>
      <c r="H72" s="14"/>
      <c r="I72" s="14"/>
      <c r="J72" s="14"/>
      <c r="K72" s="14"/>
    </row>
    <row r="73" spans="1:11" x14ac:dyDescent="0.35">
      <c r="A73" s="17">
        <f>Main!B79</f>
        <v>43434</v>
      </c>
      <c r="B73" s="14">
        <f>Main!C79/Main!C16-1</f>
        <v>0.3646452987658706</v>
      </c>
      <c r="C73" s="14"/>
      <c r="D73" s="14"/>
      <c r="E73" s="14"/>
      <c r="F73" s="14"/>
      <c r="G73" s="14"/>
      <c r="H73" s="14"/>
      <c r="I73" s="14"/>
      <c r="J73" s="14"/>
      <c r="K73" s="14"/>
    </row>
    <row r="74" spans="1:11" x14ac:dyDescent="0.35">
      <c r="A74" s="17">
        <f>Main!B80</f>
        <v>43465</v>
      </c>
      <c r="B74" s="14">
        <f>Main!C80/Main!C17-1</f>
        <v>0.33350914205344573</v>
      </c>
      <c r="C74" s="14"/>
      <c r="D74" s="14"/>
      <c r="E74" s="14"/>
      <c r="F74" s="14"/>
      <c r="G74" s="14"/>
      <c r="H74" s="14"/>
      <c r="I74" s="14"/>
      <c r="J74" s="14"/>
      <c r="K74" s="14"/>
    </row>
    <row r="75" spans="1:11" x14ac:dyDescent="0.35">
      <c r="A75" s="17">
        <f>Main!B81</f>
        <v>43496</v>
      </c>
      <c r="B75" s="14">
        <f>Main!C81/Main!C18-1</f>
        <v>0.38845375341019106</v>
      </c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35">
      <c r="A76" s="17">
        <f>Main!B82</f>
        <v>43524</v>
      </c>
      <c r="B76" s="14">
        <f>Main!C82/Main!C19-1</f>
        <v>0.39713914174252274</v>
      </c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35">
      <c r="A77" s="17">
        <f>Main!B83</f>
        <v>43555</v>
      </c>
      <c r="B77" s="14">
        <f>Main!C83/Main!C20-1</f>
        <v>0.39917198550974642</v>
      </c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35">
      <c r="A78" s="17">
        <f>Main!B84</f>
        <v>43585</v>
      </c>
      <c r="B78" s="14">
        <f>Main!C84/Main!C21-1</f>
        <v>0.40015380671622669</v>
      </c>
      <c r="C78" s="14"/>
      <c r="D78" s="14"/>
      <c r="E78" s="14"/>
      <c r="F78" s="14"/>
      <c r="G78" s="14"/>
      <c r="H78" s="14"/>
      <c r="I78" s="14"/>
      <c r="J78" s="14"/>
      <c r="K78" s="14"/>
    </row>
    <row r="79" spans="1:11" x14ac:dyDescent="0.35">
      <c r="A79" s="17">
        <f>Main!B85</f>
        <v>43616</v>
      </c>
      <c r="B79" s="14">
        <f>Main!C85/Main!C22-1</f>
        <v>0.32987166497804798</v>
      </c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35">
      <c r="A80" s="17">
        <f>Main!B86</f>
        <v>43646</v>
      </c>
      <c r="B80" s="14">
        <f>Main!C86/Main!C23-1</f>
        <v>0.32660718752605677</v>
      </c>
      <c r="C80" s="14"/>
      <c r="D80" s="14"/>
      <c r="E80" s="14"/>
      <c r="F80" s="14"/>
      <c r="G80" s="14"/>
      <c r="H80" s="14"/>
      <c r="I80" s="14"/>
      <c r="J80" s="14"/>
      <c r="K80" s="14"/>
    </row>
    <row r="81" spans="1:11" x14ac:dyDescent="0.35">
      <c r="A81" s="17">
        <f>Main!B87</f>
        <v>43677</v>
      </c>
      <c r="B81" s="14">
        <f>Main!C87/Main!C24-1</f>
        <v>0.27791643184928749</v>
      </c>
      <c r="C81" s="14"/>
      <c r="D81" s="14"/>
      <c r="E81" s="14"/>
      <c r="F81" s="14"/>
      <c r="G81" s="14"/>
      <c r="H81" s="14"/>
      <c r="I81" s="14"/>
      <c r="J81" s="14"/>
      <c r="K81" s="14"/>
    </row>
    <row r="82" spans="1:11" x14ac:dyDescent="0.35">
      <c r="A82" s="17">
        <f>Main!B88</f>
        <v>43708</v>
      </c>
      <c r="B82" s="14">
        <f>Main!C88/Main!C25-1</f>
        <v>0.1855425498260046</v>
      </c>
      <c r="C82" s="14"/>
      <c r="D82" s="14"/>
      <c r="E82" s="14"/>
      <c r="F82" s="14"/>
      <c r="G82" s="14"/>
      <c r="H82" s="14"/>
      <c r="I82" s="14"/>
      <c r="J82" s="14"/>
      <c r="K82" s="14"/>
    </row>
    <row r="83" spans="1:11" x14ac:dyDescent="0.35">
      <c r="A83" s="17">
        <f>Main!B89</f>
        <v>43738</v>
      </c>
      <c r="B83" s="14">
        <f>Main!C89/Main!C27-1</f>
        <v>0.1895244114394059</v>
      </c>
      <c r="C83" s="14"/>
      <c r="D83" s="14"/>
      <c r="E83" s="14"/>
      <c r="F83" s="14"/>
      <c r="G83" s="14"/>
      <c r="H83" s="14"/>
      <c r="I83" s="14"/>
      <c r="J83" s="14"/>
      <c r="K83" s="14"/>
    </row>
    <row r="84" spans="1:11" x14ac:dyDescent="0.35">
      <c r="A84" s="17">
        <f>Main!B90</f>
        <v>43769</v>
      </c>
      <c r="B84" s="14">
        <f>Main!C90/Main!C28-1</f>
        <v>0.1851212430353919</v>
      </c>
      <c r="C84" s="14"/>
      <c r="D84" s="14"/>
      <c r="E84" s="14"/>
      <c r="F84" s="14"/>
      <c r="G84" s="14"/>
      <c r="H84" s="14"/>
      <c r="I84" s="14"/>
      <c r="J84" s="14"/>
      <c r="K84" s="14"/>
    </row>
    <row r="85" spans="1:11" x14ac:dyDescent="0.35">
      <c r="A85" s="17">
        <f>Main!B91</f>
        <v>43799</v>
      </c>
      <c r="B85" s="14">
        <f>Main!C91/Main!C29-1</f>
        <v>0.17673551793756781</v>
      </c>
      <c r="C85" s="14"/>
      <c r="D85" s="14"/>
      <c r="E85" s="14"/>
      <c r="F85" s="14"/>
      <c r="G85" s="14"/>
      <c r="H85" s="14"/>
      <c r="I85" s="14"/>
      <c r="J85" s="14"/>
      <c r="K85" s="14"/>
    </row>
    <row r="86" spans="1:11" x14ac:dyDescent="0.35">
      <c r="A86" s="17">
        <f>Main!B92</f>
        <v>43830</v>
      </c>
      <c r="B86" s="14">
        <f>Main!C92/Main!C30-1</f>
        <v>0.22387000078883035</v>
      </c>
      <c r="C86" s="14"/>
      <c r="D86" s="14"/>
      <c r="E86" s="14"/>
      <c r="F86" s="14"/>
      <c r="G86" s="14"/>
      <c r="H86" s="14"/>
      <c r="I86" s="14"/>
      <c r="J86" s="14"/>
      <c r="K86" s="14"/>
    </row>
    <row r="87" spans="1:11" x14ac:dyDescent="0.35">
      <c r="A87" s="17">
        <f>Main!B93</f>
        <v>43861</v>
      </c>
      <c r="B87" s="14">
        <f>Main!C93/Main!C31-1</f>
        <v>0.13922787627599975</v>
      </c>
      <c r="C87" s="14"/>
      <c r="D87" s="14"/>
      <c r="E87" s="14"/>
      <c r="F87" s="14"/>
      <c r="G87" s="14"/>
      <c r="H87" s="14"/>
      <c r="I87" s="14"/>
      <c r="J87" s="14"/>
      <c r="K87" s="14"/>
    </row>
    <row r="88" spans="1:11" x14ac:dyDescent="0.35">
      <c r="A88" s="17">
        <f>Main!B94</f>
        <v>43890</v>
      </c>
      <c r="B88" s="14">
        <f>Main!C94/Main!C32-1</f>
        <v>8.4711365003006689E-2</v>
      </c>
      <c r="C88" s="14"/>
      <c r="D88" s="14"/>
      <c r="E88" s="14"/>
      <c r="F88" s="14"/>
      <c r="G88" s="14"/>
      <c r="H88" s="14"/>
      <c r="I88" s="14"/>
      <c r="J88" s="14"/>
      <c r="K88" s="14"/>
    </row>
    <row r="89" spans="1:11" x14ac:dyDescent="0.35">
      <c r="A89" s="17">
        <f>Main!B95</f>
        <v>43921</v>
      </c>
      <c r="B89" s="14">
        <f>Main!C95/Main!C33-1</f>
        <v>-7.8626634958382846E-2</v>
      </c>
      <c r="C89" s="14"/>
      <c r="D89" s="14"/>
      <c r="E89" s="14"/>
      <c r="F89" s="14"/>
      <c r="G89" s="14"/>
      <c r="H89" s="14"/>
      <c r="I89" s="14"/>
      <c r="J89" s="14"/>
      <c r="K89" s="14"/>
    </row>
    <row r="90" spans="1:11" x14ac:dyDescent="0.35">
      <c r="A90" s="17">
        <f>Main!B96</f>
        <v>43951</v>
      </c>
      <c r="B90" s="14">
        <f>Main!C96/Main!C34-1</f>
        <v>-6.5475359486248719E-2</v>
      </c>
      <c r="C90" s="14"/>
      <c r="D90" s="14"/>
      <c r="E90" s="14"/>
      <c r="F90" s="14"/>
      <c r="G90" s="14"/>
      <c r="H90" s="14"/>
      <c r="I90" s="14"/>
      <c r="J90" s="14"/>
      <c r="K90" s="14"/>
    </row>
    <row r="91" spans="1:11" x14ac:dyDescent="0.35">
      <c r="A91" s="17">
        <f>Main!B97</f>
        <v>43982</v>
      </c>
      <c r="B91" s="14">
        <f>Main!C97/Main!C35-1</f>
        <v>-0.10224371893053896</v>
      </c>
      <c r="C91" s="14"/>
      <c r="D91" s="14"/>
      <c r="E91" s="14"/>
      <c r="F91" s="14"/>
      <c r="G91" s="14"/>
      <c r="H91" s="14"/>
      <c r="I91" s="14"/>
      <c r="J91" s="14"/>
      <c r="K91" s="14"/>
    </row>
    <row r="92" spans="1:11" x14ac:dyDescent="0.35">
      <c r="A92" s="17">
        <f>Main!B98</f>
        <v>44012</v>
      </c>
      <c r="B92" s="14">
        <f>Main!C98/Main!C36-1</f>
        <v>-7.4192887857484124E-2</v>
      </c>
      <c r="C92" s="14"/>
      <c r="D92" s="14"/>
      <c r="E92" s="14"/>
      <c r="F92" s="14"/>
      <c r="G92" s="14"/>
      <c r="H92" s="14"/>
      <c r="I92" s="14"/>
      <c r="J92" s="14"/>
      <c r="K92" s="14"/>
    </row>
    <row r="93" spans="1:11" x14ac:dyDescent="0.35">
      <c r="A93" s="17">
        <f>Main!B99</f>
        <v>44043</v>
      </c>
      <c r="B93" s="14">
        <f>Main!C99/Main!C37-1</f>
        <v>-9.9956853156911718E-3</v>
      </c>
      <c r="C93" s="14"/>
      <c r="D93" s="14"/>
      <c r="E93" s="14"/>
      <c r="F93" s="14"/>
      <c r="G93" s="14"/>
      <c r="H93" s="14"/>
      <c r="I93" s="14"/>
      <c r="J93" s="14"/>
      <c r="K93" s="14"/>
    </row>
    <row r="94" spans="1:11" x14ac:dyDescent="0.35">
      <c r="A94" s="17">
        <f>Main!B100</f>
        <v>44074</v>
      </c>
      <c r="B94" s="14">
        <f>Main!C100/Main!C38-1</f>
        <v>9.463649046659417E-2</v>
      </c>
      <c r="C94" s="14"/>
      <c r="D94" s="14"/>
      <c r="E94" s="14"/>
      <c r="F94" s="14"/>
      <c r="G94" s="14"/>
      <c r="H94" s="14"/>
      <c r="I94" s="14"/>
      <c r="J94" s="14"/>
      <c r="K94" s="14"/>
    </row>
    <row r="95" spans="1:11" x14ac:dyDescent="0.35">
      <c r="A95" s="17">
        <f>Main!B101</f>
        <v>44104</v>
      </c>
      <c r="B95" s="14">
        <f>Main!C101/Main!C39-1</f>
        <v>8.6919635971001163E-2</v>
      </c>
      <c r="C95" s="14"/>
      <c r="D95" s="14"/>
      <c r="E95" s="14"/>
      <c r="F95" s="14"/>
      <c r="G95" s="14"/>
      <c r="H95" s="14"/>
      <c r="I95" s="14"/>
      <c r="J95" s="14"/>
      <c r="K95" s="14"/>
    </row>
    <row r="96" spans="1:11" x14ac:dyDescent="0.35">
      <c r="A96" s="17">
        <f>Main!B102</f>
        <v>44135</v>
      </c>
      <c r="B96" s="14">
        <f>Main!C102/Main!C40-1</f>
        <v>6.8550497121925513E-2</v>
      </c>
      <c r="C96" s="14"/>
      <c r="D96" s="14"/>
      <c r="E96" s="14"/>
      <c r="F96" s="14"/>
      <c r="G96" s="14"/>
      <c r="H96" s="14"/>
      <c r="I96" s="14"/>
      <c r="J96" s="14"/>
      <c r="K96" s="14"/>
    </row>
    <row r="97" spans="1:11" x14ac:dyDescent="0.35">
      <c r="A97" s="17">
        <f>Main!B103</f>
        <v>44165</v>
      </c>
      <c r="B97" s="14">
        <f>Main!C103/Main!C41-1</f>
        <v>0.16260466507177029</v>
      </c>
      <c r="C97" s="14"/>
      <c r="D97" s="14"/>
      <c r="E97" s="14"/>
      <c r="F97" s="14"/>
      <c r="G97" s="14"/>
      <c r="H97" s="14"/>
      <c r="I97" s="14"/>
      <c r="J97" s="14"/>
      <c r="K97" s="14"/>
    </row>
    <row r="98" spans="1:11" x14ac:dyDescent="0.35">
      <c r="A98" s="17">
        <f>Main!B104</f>
        <v>44196</v>
      </c>
      <c r="B98" s="14">
        <f>Main!C104/Main!C42-1</f>
        <v>0.20019313623532908</v>
      </c>
      <c r="C98" s="14"/>
      <c r="D98" s="14"/>
      <c r="E98" s="14"/>
      <c r="F98" s="14"/>
      <c r="G98" s="14"/>
      <c r="H98" s="14"/>
      <c r="I98" s="14"/>
      <c r="J98" s="14"/>
      <c r="K98" s="14"/>
    </row>
    <row r="99" spans="1:11" x14ac:dyDescent="0.35">
      <c r="A99" s="17">
        <f>Main!B105</f>
        <v>44227</v>
      </c>
      <c r="B99" s="14">
        <f>Main!C105/Main!C44-1</f>
        <v>0.30221833505605478</v>
      </c>
      <c r="C99" s="14"/>
      <c r="D99" s="14"/>
      <c r="E99" s="14"/>
      <c r="F99" s="14"/>
      <c r="G99" s="14"/>
      <c r="H99" s="14"/>
      <c r="I99" s="14"/>
      <c r="J99" s="14"/>
      <c r="K99" s="14"/>
    </row>
    <row r="100" spans="1:11" x14ac:dyDescent="0.35">
      <c r="A100" s="17">
        <f>Main!B106</f>
        <v>44255</v>
      </c>
      <c r="B100" s="14">
        <f>Main!C106/Main!C45-1</f>
        <v>0.38366039247096517</v>
      </c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 x14ac:dyDescent="0.35">
      <c r="A101" s="17">
        <f>Main!B107</f>
        <v>44286</v>
      </c>
      <c r="B101" s="14">
        <f>Main!C107/Main!C46-1</f>
        <v>0.35359744990892539</v>
      </c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 x14ac:dyDescent="0.35">
      <c r="A102" s="17">
        <f>Main!B108</f>
        <v>44316</v>
      </c>
      <c r="B102" s="14">
        <f>Main!C108/Main!C47-1</f>
        <v>0.40361309747835916</v>
      </c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 x14ac:dyDescent="0.35">
      <c r="A103" s="17">
        <f>Main!B109</f>
        <v>44347</v>
      </c>
      <c r="B103" s="14">
        <f>Main!C109/Main!C48-1</f>
        <v>0.4183402804092462</v>
      </c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 x14ac:dyDescent="0.35">
      <c r="A104" s="17">
        <f>Main!B110</f>
        <v>44377</v>
      </c>
      <c r="B104" s="14">
        <f>Main!C110/Main!C49-1</f>
        <v>0.45494605683026901</v>
      </c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 x14ac:dyDescent="0.35">
      <c r="A105" s="17">
        <f>Main!B111</f>
        <v>44408</v>
      </c>
      <c r="B105" s="14">
        <f>Main!C111/Main!C50-1</f>
        <v>0.39213642117804759</v>
      </c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 x14ac:dyDescent="0.35">
      <c r="A106" s="17">
        <f>Main!B112</f>
        <v>44439</v>
      </c>
      <c r="B106" s="14">
        <f>Main!C112/Main!C51-1</f>
        <v>0.35217204915690181</v>
      </c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 x14ac:dyDescent="0.35">
      <c r="A107" s="17">
        <f>Main!B113</f>
        <v>44469</v>
      </c>
      <c r="B107" s="14">
        <f>Main!C113/Main!C52-1</f>
        <v>0.32825648515195782</v>
      </c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 x14ac:dyDescent="0.35">
      <c r="A108" s="17">
        <f>Main!B114</f>
        <v>44500</v>
      </c>
      <c r="B108" s="14">
        <f>Main!C114/Main!C53-1</f>
        <v>0.29327445652173934</v>
      </c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 x14ac:dyDescent="0.35">
      <c r="A109" s="17">
        <f>Main!B115</f>
        <v>44530</v>
      </c>
      <c r="B109" s="14">
        <f>Main!C115/Main!C54-1</f>
        <v>0.24518587857715968</v>
      </c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 x14ac:dyDescent="0.35">
      <c r="A110" s="17">
        <f>Main!B116</f>
        <v>44561</v>
      </c>
      <c r="B110" s="14">
        <f>Main!C116/Main!C55-1</f>
        <v>0.2745647388433059</v>
      </c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 x14ac:dyDescent="0.35">
      <c r="A111" s="17">
        <f>Main!B117</f>
        <v>44592</v>
      </c>
      <c r="B111" s="14">
        <f>Main!C117/Main!C56-1</f>
        <v>0.23538683830290297</v>
      </c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 x14ac:dyDescent="0.35">
      <c r="A112" s="17">
        <f>Main!B118</f>
        <v>44620</v>
      </c>
      <c r="B112" s="14">
        <f>Main!C118/Main!C57-1</f>
        <v>0.22178369087784078</v>
      </c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 x14ac:dyDescent="0.35">
      <c r="A113" s="17">
        <f>Main!B119</f>
        <v>44651</v>
      </c>
      <c r="B113" s="14">
        <f>Main!C119/Main!C58-1</f>
        <v>0.20350438047559427</v>
      </c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 x14ac:dyDescent="0.35">
      <c r="A114" s="17">
        <f>Main!B120</f>
        <v>44681</v>
      </c>
      <c r="B114" s="14">
        <f>Main!C120/Main!C59-1</f>
        <v>0.18444251303700021</v>
      </c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 x14ac:dyDescent="0.35">
      <c r="A115" s="17">
        <f>Main!B121</f>
        <v>44712</v>
      </c>
      <c r="B115" s="14">
        <f>Main!C121/Main!C60-1</f>
        <v>0.17721518987341778</v>
      </c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x14ac:dyDescent="0.35">
      <c r="A116" s="17">
        <f>Main!B122</f>
        <v>44742</v>
      </c>
      <c r="B116" s="14">
        <f>Main!C122/Main!C62-1</f>
        <v>0.12666707639358354</v>
      </c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 x14ac:dyDescent="0.35">
      <c r="A117" s="17">
        <f>Main!B123</f>
        <v>44773</v>
      </c>
      <c r="B117" s="14">
        <f>Main!C123/Main!C63-1</f>
        <v>0.1158704008786382</v>
      </c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35">
      <c r="A118" s="17">
        <f>Main!B124</f>
        <v>44804</v>
      </c>
      <c r="B118" s="14">
        <f>Main!C124/Main!C64-1</f>
        <v>0.12441613588110423</v>
      </c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 x14ac:dyDescent="0.35">
      <c r="A119" s="17">
        <f>Main!B125</f>
        <v>44834</v>
      </c>
      <c r="B119" s="14">
        <f>Main!C125/Main!C65-1</f>
        <v>4.2138895587171543E-2</v>
      </c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 x14ac:dyDescent="0.35">
      <c r="A120" s="17">
        <f>Main!B126</f>
        <v>44865</v>
      </c>
      <c r="B120" s="14">
        <f>Main!C126/Main!C66-1</f>
        <v>-5.7806877838729731E-3</v>
      </c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x14ac:dyDescent="0.35">
      <c r="A121" s="17">
        <f>Main!B127</f>
        <v>44895</v>
      </c>
      <c r="B121" s="14">
        <f>Main!C127/Main!C67-1</f>
        <v>5.4950260540028495E-2</v>
      </c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 x14ac:dyDescent="0.35">
      <c r="A122" s="17">
        <f>Main!B128</f>
        <v>44926</v>
      </c>
      <c r="B122" s="14">
        <f>Main!C128/Main!C68-1</f>
        <v>5.9606961051260843E-2</v>
      </c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35">
      <c r="A123" s="17">
        <f>Main!B129</f>
        <v>44957</v>
      </c>
      <c r="B123" s="14">
        <f>Main!C129/Main!C69-1</f>
        <v>6.4910468319559156E-2</v>
      </c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 x14ac:dyDescent="0.35">
      <c r="A124" s="17">
        <f>Main!B130</f>
        <v>44985</v>
      </c>
      <c r="B124" s="14">
        <f>Main!C130/Main!C70-1</f>
        <v>8.5458062247230515E-2</v>
      </c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 x14ac:dyDescent="0.35">
      <c r="A125" s="17">
        <f>Main!B131</f>
        <v>45016</v>
      </c>
      <c r="B125" s="14">
        <f>Main!C131/Main!C71-1</f>
        <v>0.1037138762837353</v>
      </c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 x14ac:dyDescent="0.35">
      <c r="A126" s="17">
        <f>Main!B132</f>
        <v>45046</v>
      </c>
      <c r="B126" s="14">
        <f>Main!C132/Main!C72-1</f>
        <v>0.11067915414973184</v>
      </c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 x14ac:dyDescent="0.35">
      <c r="A127" s="17">
        <f>Main!B133</f>
        <v>45077</v>
      </c>
      <c r="B127" s="14">
        <f>Main!C133/Main!C73-1</f>
        <v>7.6057971014492853E-2</v>
      </c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 x14ac:dyDescent="0.35">
      <c r="A128" s="17">
        <f>Main!B134</f>
        <v>45107</v>
      </c>
      <c r="B128" s="14">
        <f>Main!C134/Main!C74-1</f>
        <v>0.13043736983040755</v>
      </c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 x14ac:dyDescent="0.35">
      <c r="A129" s="17">
        <f>Main!B135</f>
        <v>45138</v>
      </c>
      <c r="B129" s="14">
        <f>Main!C135/Main!C75-1</f>
        <v>0.16291390728476829</v>
      </c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 x14ac:dyDescent="0.35">
      <c r="A130" s="17">
        <f>Main!B136</f>
        <v>45169</v>
      </c>
      <c r="B130" s="14">
        <f>Main!C136/Main!C76-1</f>
        <v>0.15060167740367092</v>
      </c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 x14ac:dyDescent="0.35">
      <c r="A131" s="17">
        <f>Main!B137</f>
        <v>45198</v>
      </c>
      <c r="B131" s="14">
        <f>Main!C137/Main!C77-1</f>
        <v>0.16709748892171339</v>
      </c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 x14ac:dyDescent="0.35">
      <c r="A132" s="17">
        <f>Main!B138</f>
        <v>45230</v>
      </c>
      <c r="B132" s="14">
        <f>Main!C138/Main!C78-1</f>
        <v>0.22709694625950139</v>
      </c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 x14ac:dyDescent="0.35">
      <c r="A133" s="17">
        <f>Main!B139</f>
        <v>45260</v>
      </c>
      <c r="B133" s="14">
        <f>Main!C139/Main!C79-1</f>
        <v>0.22927781392322721</v>
      </c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x14ac:dyDescent="0.35">
      <c r="A134" s="17">
        <f>Main!B140</f>
        <v>45289</v>
      </c>
      <c r="B134" s="14">
        <f>Main!C140/Main!C80-1</f>
        <v>0.27125906394199073</v>
      </c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 x14ac:dyDescent="0.35">
      <c r="A135" s="17">
        <f>Main!B141</f>
        <v>45322</v>
      </c>
      <c r="B135" s="14">
        <f>Main!C141/Main!C81-1</f>
        <v>0.22551815934588304</v>
      </c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 x14ac:dyDescent="0.35">
      <c r="A136" s="17">
        <f>Main!B142</f>
        <v>45351</v>
      </c>
      <c r="B136" s="14">
        <f>Main!C142/Main!C82-1</f>
        <v>0.22710349962769905</v>
      </c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x14ac:dyDescent="0.35">
      <c r="A137" s="17">
        <f>Main!B143</f>
        <v>45379</v>
      </c>
      <c r="B137" s="14">
        <f>Main!C143/Main!C83-1</f>
        <v>0.24294168413265926</v>
      </c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x14ac:dyDescent="0.35">
      <c r="A138" s="17">
        <f>Main!B144</f>
        <v>45412</v>
      </c>
      <c r="B138" s="14">
        <f>Main!C144/Main!C84-1</f>
        <v>0.24209691199804695</v>
      </c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 x14ac:dyDescent="0.35">
      <c r="A139" s="17">
        <f>Main!B145</f>
        <v>45443</v>
      </c>
      <c r="B139" s="14">
        <f>Main!C145/Main!C85-1</f>
        <v>0.31826550695193956</v>
      </c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 x14ac:dyDescent="0.35">
      <c r="A140" s="17">
        <f>Main!B146</f>
        <v>45473</v>
      </c>
      <c r="B140" s="14">
        <f>Main!C146/Main!C86-1</f>
        <v>0.30930232558139537</v>
      </c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 x14ac:dyDescent="0.35">
      <c r="A141" s="17">
        <f>Main!B147</f>
        <v>45504</v>
      </c>
      <c r="B141" s="14">
        <f>Main!C147/Main!C87-1</f>
        <v>0.31487431487431494</v>
      </c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 x14ac:dyDescent="0.35">
      <c r="A142" s="17">
        <f>Main!B148</f>
        <v>45535</v>
      </c>
      <c r="B142" s="14">
        <f>Main!C148/Main!C88-1</f>
        <v>0.39112741827885245</v>
      </c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 x14ac:dyDescent="0.35">
      <c r="A143" s="17">
        <f>Main!B149</f>
        <v>45565</v>
      </c>
      <c r="B143" s="14">
        <f>Main!C149/Main!C89-1</f>
        <v>0.41601912731619861</v>
      </c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 x14ac:dyDescent="0.35">
      <c r="A144" s="17">
        <f>Main!B150</f>
        <v>45596</v>
      </c>
      <c r="B144" s="14">
        <f>Main!C150/Main!C90-1</f>
        <v>0.39815918421401131</v>
      </c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 x14ac:dyDescent="0.35">
      <c r="A145" s="17">
        <f>Main!B151</f>
        <v>45626</v>
      </c>
      <c r="B145" s="14">
        <f>Main!C151/Main!C91-1</f>
        <v>0.40200607100435537</v>
      </c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 x14ac:dyDescent="0.35">
      <c r="A146" s="17">
        <f>Main!B152</f>
        <v>45657</v>
      </c>
      <c r="B146" s="14">
        <f>Main!C152/Main!C92-1</f>
        <v>0.38723815662262306</v>
      </c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x14ac:dyDescent="0.35">
      <c r="A147" s="17">
        <f>Main!B153</f>
        <v>45688</v>
      </c>
      <c r="B147" s="14">
        <f>Main!C153/Main!C93-1</f>
        <v>0.45583776864515246</v>
      </c>
      <c r="C147" s="14"/>
      <c r="D147" s="14"/>
      <c r="E147" s="14"/>
      <c r="F147" s="14"/>
      <c r="G147" s="14"/>
      <c r="H147" s="14"/>
      <c r="I147" s="14"/>
      <c r="J147" s="14"/>
      <c r="K14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6C091-1EAD-48B1-888E-44378DF055B9}">
  <sheetPr codeName="Sheet12"/>
  <dimension ref="A1:K146"/>
  <sheetViews>
    <sheetView topLeftCell="A123" workbookViewId="0">
      <selection activeCell="C123" sqref="C1:L1048576"/>
    </sheetView>
  </sheetViews>
  <sheetFormatPr defaultRowHeight="14.5" x14ac:dyDescent="0.35"/>
  <cols>
    <col min="1" max="1" width="10.6328125" bestFit="1" customWidth="1"/>
  </cols>
  <sheetData>
    <row r="1" spans="1:11" x14ac:dyDescent="0.35">
      <c r="A1" t="s">
        <v>0</v>
      </c>
      <c r="B1" s="1" t="s">
        <v>14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5">
      <c r="A2" s="17">
        <f>Main!B6</f>
        <v>41305</v>
      </c>
      <c r="B2" s="13">
        <f>RATE((COUNT(Main!D$5:D6)-1)/12,0,-Main!D$5,Main!D6)</f>
        <v>0.22473138358961642</v>
      </c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5">
      <c r="A3" s="17">
        <f>Main!B7</f>
        <v>41333</v>
      </c>
      <c r="B3" s="13">
        <f>RATE((COUNT(Main!D$5:D7)-1)/12,0,-Main!D$5,Main!D7)</f>
        <v>0.1672040987995411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35">
      <c r="A4" s="17">
        <f>Main!B8</f>
        <v>41362</v>
      </c>
      <c r="B4" s="13">
        <f>RATE((COUNT(Main!D$5:D8)-1)/12,0,-Main!D$5,Main!D8)</f>
        <v>0.10599253203753634</v>
      </c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35">
      <c r="A5" s="17">
        <f>Main!B9</f>
        <v>41394</v>
      </c>
      <c r="B5" s="13">
        <f>RATE((COUNT(Main!D$5:D9)-1)/12,0,-Main!D$5,Main!D9)</f>
        <v>4.2738880079420859E-2</v>
      </c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35">
      <c r="A6" s="17">
        <f>Main!B10</f>
        <v>41425</v>
      </c>
      <c r="B6" s="13">
        <f>RATE((COUNT(Main!D$5:D10)-1)/12,0,-Main!D$5,Main!D10)</f>
        <v>0.20234342852168768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35">
      <c r="A7" s="17">
        <f>Main!B11</f>
        <v>41453</v>
      </c>
      <c r="B7" s="13">
        <f>RATE((COUNT(Main!D$5:D11)-1)/12,0,-Main!D$5,Main!D11)</f>
        <v>8.8557611323205845E-2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5">
      <c r="A8" s="17">
        <f>Main!B12</f>
        <v>41486</v>
      </c>
      <c r="B8" s="13">
        <f>RATE((COUNT(Main!D$5:D12)-1)/12,0,-Main!D$5,Main!D12)</f>
        <v>0.10091764547974831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35">
      <c r="A9" s="17">
        <f>Main!B13</f>
        <v>41516</v>
      </c>
      <c r="B9" s="13">
        <f>RATE((COUNT(Main!D$5:D13)-1)/12,0,-Main!D$5,Main!D13)</f>
        <v>8.4847057299327247E-2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5">
      <c r="A10" s="17">
        <f>Main!B14</f>
        <v>41547</v>
      </c>
      <c r="B10" s="13">
        <f>RATE((COUNT(Main!D$5:D14)-1)/12,0,-Main!D$5,Main!D14)</f>
        <v>0.10997839119853886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35">
      <c r="A11" s="17">
        <f>Main!B15</f>
        <v>41578</v>
      </c>
      <c r="B11" s="13">
        <f>RATE((COUNT(Main!D$5:D15)-1)/12,0,-Main!D$5,Main!D15)</f>
        <v>0.12132778206697868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35">
      <c r="A12" s="17">
        <f>Main!B16</f>
        <v>41607</v>
      </c>
      <c r="B12" s="13">
        <f>RATE((COUNT(Main!D$5:D16)-1)/12,0,-Main!D$5,Main!D16)</f>
        <v>0.13396636899109418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35">
      <c r="A13" s="17">
        <f>Main!B17</f>
        <v>41639</v>
      </c>
      <c r="B13" s="13">
        <f>RATE((COUNT(Main!D$5:D17)-1)/12,0,-Main!D$5,Main!D17)</f>
        <v>0.13340639633356624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35">
      <c r="A14" s="17">
        <f>Main!B18</f>
        <v>41670</v>
      </c>
      <c r="B14" s="13">
        <f>RATE((COUNT(Main!D$5:D18)-1)/12,0,-Main!D$5,Main!D18)</f>
        <v>0.12135666442525198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35">
      <c r="A15" s="17">
        <f>Main!B19</f>
        <v>41698</v>
      </c>
      <c r="B15" s="13">
        <f>RATE((COUNT(Main!D$5:D19)-1)/12,0,-Main!D$5,Main!D19)</f>
        <v>0.12663476876683247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5">
      <c r="A16" s="17">
        <f>Main!B20</f>
        <v>41729</v>
      </c>
      <c r="B16" s="13">
        <f>RATE((COUNT(Main!D$5:D20)-1)/12,0,-Main!D$5,Main!D20)</f>
        <v>0.1222858764244206</v>
      </c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5">
      <c r="A17" s="17">
        <f>Main!B21</f>
        <v>41759</v>
      </c>
      <c r="B17" s="13">
        <f>RATE((COUNT(Main!D$5:D21)-1)/12,0,-Main!D$5,Main!D21)</f>
        <v>0.12207002471303893</v>
      </c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5">
      <c r="A18" s="17">
        <f>Main!B22</f>
        <v>41789</v>
      </c>
      <c r="B18" s="13">
        <f>RATE((COUNT(Main!D$5:D22)-1)/12,0,-Main!D$5,Main!D22)</f>
        <v>0.12395530336762592</v>
      </c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35">
      <c r="A19" s="17">
        <f>Main!B23</f>
        <v>41820</v>
      </c>
      <c r="B19" s="13">
        <f>RATE((COUNT(Main!D$5:D23)-1)/12,0,-Main!D$5,Main!D23)</f>
        <v>0.12602821554265914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1" x14ac:dyDescent="0.35">
      <c r="A20" s="17">
        <f>Main!B24</f>
        <v>41851</v>
      </c>
      <c r="B20" s="13">
        <f>RATE((COUNT(Main!D$5:D24)-1)/12,0,-Main!D$5,Main!D24)</f>
        <v>0.14407447794239062</v>
      </c>
      <c r="C20" s="13"/>
      <c r="D20" s="13"/>
      <c r="E20" s="13"/>
      <c r="F20" s="13"/>
      <c r="G20" s="13"/>
      <c r="H20" s="13"/>
      <c r="I20" s="13"/>
      <c r="J20" s="13"/>
      <c r="K20" s="13"/>
    </row>
    <row r="21" spans="1:11" x14ac:dyDescent="0.35">
      <c r="A21" s="17">
        <f>Main!B25</f>
        <v>41880</v>
      </c>
      <c r="B21" s="13">
        <f>RATE((COUNT(Main!D$5:D25)-1)/12,0,-Main!D$5,Main!D25)</f>
        <v>0.14859874603383164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35">
      <c r="A22" s="17">
        <f>Main!B27</f>
        <v>41912</v>
      </c>
      <c r="B22" s="13">
        <f>RATE((COUNT(Main!D$5:D27)-1)/12,0,-Main!D$5,Main!D27)</f>
        <v>0.14176784968897257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35">
      <c r="A23" s="17">
        <f>Main!B28</f>
        <v>41943</v>
      </c>
      <c r="B23" s="13">
        <f>RATE((COUNT(Main!D$5:D28)-1)/12,0,-Main!D$5,Main!D28)</f>
        <v>0.1390585553491635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5">
      <c r="A24" s="17">
        <f>Main!B29</f>
        <v>41971</v>
      </c>
      <c r="B24" s="13">
        <f>RATE((COUNT(Main!D$5:D29)-1)/12,0,-Main!D$5,Main!D29)</f>
        <v>0.13887324272806575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35">
      <c r="A25" s="17">
        <f>Main!B30</f>
        <v>42004</v>
      </c>
      <c r="B25" s="13">
        <f>RATE((COUNT(Main!D$5:D30)-1)/12,0,-Main!D$5,Main!D30)</f>
        <v>0.12384465155861539</v>
      </c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35">
      <c r="A26" s="17">
        <f>Main!B31</f>
        <v>42034</v>
      </c>
      <c r="B26" s="13">
        <f>RATE((COUNT(Main!D$5:D31)-1)/12,0,-Main!D$5,Main!D31)</f>
        <v>0.13341103528201487</v>
      </c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35">
      <c r="A27" s="17">
        <f>Main!B32</f>
        <v>42062</v>
      </c>
      <c r="B27" s="13">
        <f>RATE((COUNT(Main!D$5:D32)-1)/12,0,-Main!D$5,Main!D32)</f>
        <v>0.13889135897756244</v>
      </c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35">
      <c r="A28" s="17">
        <f>Main!B33</f>
        <v>42094</v>
      </c>
      <c r="B28" s="13">
        <f>RATE((COUNT(Main!D$5:D33)-1)/12,0,-Main!D$5,Main!D33)</f>
        <v>0.13915582502427934</v>
      </c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35">
      <c r="A29" s="17">
        <f>Main!B34</f>
        <v>42124</v>
      </c>
      <c r="B29" s="13">
        <f>RATE((COUNT(Main!D$5:D34)-1)/12,0,-Main!D$5,Main!D34)</f>
        <v>0.16472472654339271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35">
      <c r="A30" s="17">
        <f>Main!B35</f>
        <v>42153</v>
      </c>
      <c r="B30" s="13">
        <f>RATE((COUNT(Main!D$5:D35)-1)/12,0,-Main!D$5,Main!D35)</f>
        <v>0.17714688615079394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35">
      <c r="A31" s="17">
        <f>Main!B36</f>
        <v>42185</v>
      </c>
      <c r="B31" s="13">
        <f>RATE((COUNT(Main!D$5:D36)-1)/12,0,-Main!D$5,Main!D36)</f>
        <v>0.16333645517600207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35">
      <c r="A32" s="17">
        <f>Main!B37</f>
        <v>42216</v>
      </c>
      <c r="B32" s="13">
        <f>RATE((COUNT(Main!D$5:D37)-1)/12,0,-Main!D$5,Main!D37)</f>
        <v>0.13452023306485258</v>
      </c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35">
      <c r="A33" s="17">
        <f>Main!B38</f>
        <v>42247</v>
      </c>
      <c r="B33" s="13">
        <f>RATE((COUNT(Main!D$5:D38)-1)/12,0,-Main!D$5,Main!D38)</f>
        <v>9.8739954682458428E-2</v>
      </c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35">
      <c r="A34" s="17">
        <f>Main!B39</f>
        <v>42277</v>
      </c>
      <c r="B34" s="13">
        <f>RATE((COUNT(Main!D$5:D39)-1)/12,0,-Main!D$5,Main!D39)</f>
        <v>9.7582375659115858E-2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35">
      <c r="A35" s="17">
        <f>Main!B40</f>
        <v>42307</v>
      </c>
      <c r="B35" s="13">
        <f>RATE((COUNT(Main!D$5:D40)-1)/12,0,-Main!D$5,Main!D40)</f>
        <v>0.1067030501985929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35">
      <c r="A36" s="17">
        <f>Main!B41</f>
        <v>42338</v>
      </c>
      <c r="B36" s="13">
        <f>RATE((COUNT(Main!D$5:D41)-1)/12,0,-Main!D$5,Main!D41)</f>
        <v>0.10347359082104776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35">
      <c r="A37" s="17">
        <f>Main!B42</f>
        <v>42369</v>
      </c>
      <c r="B37" s="13">
        <f>RATE((COUNT(Main!D$5:D42)-1)/12,0,-Main!D$5,Main!D42)</f>
        <v>0.10281302644373221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35">
      <c r="A38" s="17">
        <f>Main!B44</f>
        <v>42398</v>
      </c>
      <c r="B38" s="13">
        <f>RATE((COUNT(Main!D$5:D44)-1)/12,0,-Main!D$5,Main!D44)</f>
        <v>7.5907838045766451E-2</v>
      </c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35">
      <c r="A39" s="17">
        <f>Main!B45</f>
        <v>42429</v>
      </c>
      <c r="B39" s="13">
        <f>RATE((COUNT(Main!D$5:D45)-1)/12,0,-Main!D$5,Main!D45)</f>
        <v>7.1351510017123948E-2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35">
      <c r="A40" s="17">
        <f>Main!B46</f>
        <v>42460</v>
      </c>
      <c r="B40" s="13">
        <f>RATE((COUNT(Main!D$5:D46)-1)/12,0,-Main!D$5,Main!D46)</f>
        <v>8.7334011685302582E-2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5">
      <c r="A41" s="17">
        <f>Main!B47</f>
        <v>42489</v>
      </c>
      <c r="B41" s="13">
        <f>RATE((COUNT(Main!D$5:D47)-1)/12,0,-Main!D$5,Main!D47)</f>
        <v>8.774548769101205E-2</v>
      </c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35">
      <c r="A42" s="17">
        <f>Main!B48</f>
        <v>42521</v>
      </c>
      <c r="B42" s="13">
        <f>RATE((COUNT(Main!D$5:D48)-1)/12,0,-Main!D$5,Main!D48)</f>
        <v>8.3358843408677413E-2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35">
      <c r="A43" s="17">
        <f>Main!B49</f>
        <v>42551</v>
      </c>
      <c r="B43" s="13">
        <f>RATE((COUNT(Main!D$5:D49)-1)/12,0,-Main!D$5,Main!D49)</f>
        <v>8.0522223281288594E-2</v>
      </c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35">
      <c r="A44" s="17">
        <f>Main!B50</f>
        <v>42580</v>
      </c>
      <c r="B44" s="13">
        <f>RATE((COUNT(Main!D$5:D50)-1)/12,0,-Main!D$5,Main!D50)</f>
        <v>8.4639737695908976E-2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35">
      <c r="A45" s="17">
        <f>Main!B51</f>
        <v>42613</v>
      </c>
      <c r="B45" s="13">
        <f>RATE((COUNT(Main!D$5:D51)-1)/12,0,-Main!D$5,Main!D51)</f>
        <v>9.491856818349674E-2</v>
      </c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35">
      <c r="A46" s="17">
        <f>Main!B52</f>
        <v>42643</v>
      </c>
      <c r="B46" s="13">
        <f>RATE((COUNT(Main!D$5:D52)-1)/12,0,-Main!D$5,Main!D52)</f>
        <v>0.10060953060646641</v>
      </c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35">
      <c r="A47" s="17">
        <f>Main!B53</f>
        <v>42674</v>
      </c>
      <c r="B47" s="13">
        <f>RATE((COUNT(Main!D$5:D53)-1)/12,0,-Main!D$5,Main!D53)</f>
        <v>0.10505430903432313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35">
      <c r="A48" s="17">
        <f>Main!B54</f>
        <v>42704</v>
      </c>
      <c r="B48" s="13">
        <f>RATE((COUNT(Main!D$5:D54)-1)/12,0,-Main!D$5,Main!D54)</f>
        <v>0.10719526804883088</v>
      </c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35">
      <c r="A49" s="17">
        <f>Main!B55</f>
        <v>42734</v>
      </c>
      <c r="B49" s="13">
        <f>RATE((COUNT(Main!D$5:D55)-1)/12,0,-Main!D$5,Main!D55)</f>
        <v>0.10549471321787142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35">
      <c r="A50" s="17">
        <f>Main!B56</f>
        <v>42766</v>
      </c>
      <c r="B50" s="13">
        <f>RATE((COUNT(Main!D$5:D56)-1)/12,0,-Main!D$5,Main!D56)</f>
        <v>0.10744482555959178</v>
      </c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35">
      <c r="A51" s="17">
        <f>Main!B57</f>
        <v>42794</v>
      </c>
      <c r="B51" s="13">
        <f>RATE((COUNT(Main!D$5:D57)-1)/12,0,-Main!D$5,Main!D57)</f>
        <v>0.11350124699755258</v>
      </c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35">
      <c r="A52" s="17">
        <f>Main!B58</f>
        <v>42825</v>
      </c>
      <c r="B52" s="13">
        <f>RATE((COUNT(Main!D$5:D58)-1)/12,0,-Main!D$5,Main!D58)</f>
        <v>0.11563729427278109</v>
      </c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35">
      <c r="A53" s="17">
        <f>Main!B59</f>
        <v>42855</v>
      </c>
      <c r="B53" s="13">
        <f>RATE((COUNT(Main!D$5:D59)-1)/12,0,-Main!D$5,Main!D59)</f>
        <v>0.11534365054201431</v>
      </c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35">
      <c r="A54" s="17">
        <f>Main!B60</f>
        <v>42886</v>
      </c>
      <c r="B54" s="13">
        <f>RATE((COUNT(Main!D$5:D60)-1)/12,0,-Main!D$5,Main!D60)</f>
        <v>0.1144070617203119</v>
      </c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35">
      <c r="A55" s="17">
        <f>Main!B62</f>
        <v>42916</v>
      </c>
      <c r="B55" s="13">
        <f>RATE((COUNT(Main!D$5:D62)-1)/12,0,-Main!D$5,Main!D62)</f>
        <v>0.11333154826147794</v>
      </c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35">
      <c r="A56" s="17">
        <f>Main!B63</f>
        <v>42947</v>
      </c>
      <c r="B56" s="13">
        <f>RATE((COUNT(Main!D$5:D63)-1)/12,0,-Main!D$5,Main!D63)</f>
        <v>0.11291372323738609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35">
      <c r="A57" s="17">
        <f>Main!B64</f>
        <v>42978</v>
      </c>
      <c r="B57" s="13">
        <f>RATE((COUNT(Main!D$5:D64)-1)/12,0,-Main!D$5,Main!D64)</f>
        <v>0.11218072210877673</v>
      </c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35">
      <c r="A58" s="17">
        <f>Main!B65</f>
        <v>43008</v>
      </c>
      <c r="B58" s="13">
        <f>RATE((COUNT(Main!D$5:D65)-1)/12,0,-Main!D$5,Main!D65)</f>
        <v>0.11156473074191722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35">
      <c r="A59" s="17">
        <f>Main!B66</f>
        <v>43039</v>
      </c>
      <c r="B59" s="13">
        <f>RATE((COUNT(Main!D$5:D66)-1)/12,0,-Main!D$5,Main!D66)</f>
        <v>0.11454722987662885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35">
      <c r="A60" s="17">
        <f>Main!B67</f>
        <v>43069</v>
      </c>
      <c r="B60" s="13">
        <f>RATE((COUNT(Main!D$5:D67)-1)/12,0,-Main!D$5,Main!D67)</f>
        <v>0.11163157430254816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35">
      <c r="A61" s="17">
        <f>Main!B68</f>
        <v>43100</v>
      </c>
      <c r="B61" s="13">
        <f>RATE((COUNT(Main!D$5:D68)-1)/12,0,-Main!D$5,Main!D68)</f>
        <v>0.10975142953950924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35">
      <c r="A62" s="17">
        <f>Main!B69</f>
        <v>43131</v>
      </c>
      <c r="B62" s="13">
        <f>RATE((COUNT(Main!D$5:D69)-1)/12,0,-Main!D$5,Main!D69)</f>
        <v>0.11461118718613042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35">
      <c r="A63" s="17">
        <f>Main!B70</f>
        <v>43159</v>
      </c>
      <c r="B63" s="13">
        <f>RATE((COUNT(Main!D$5:D70)-1)/12,0,-Main!D$5,Main!D70)</f>
        <v>0.10813751186462557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35">
      <c r="A64" s="17">
        <f>Main!B71</f>
        <v>43190</v>
      </c>
      <c r="B64" s="13">
        <f>RATE((COUNT(Main!D$5:D71)-1)/12,0,-Main!D$5,Main!D71)</f>
        <v>0.10243781225865224</v>
      </c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35">
      <c r="A65" s="17">
        <f>Main!B72</f>
        <v>43220</v>
      </c>
      <c r="B65" s="13">
        <f>RATE((COUNT(Main!D$5:D72)-1)/12,0,-Main!D$5,Main!D72)</f>
        <v>0.10356569596966213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35">
      <c r="A66" s="17">
        <f>Main!B73</f>
        <v>43251</v>
      </c>
      <c r="B66" s="13">
        <f>RATE((COUNT(Main!D$5:D73)-1)/12,0,-Main!D$5,Main!D73)</f>
        <v>0.10514382546144986</v>
      </c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35">
      <c r="A67" s="17">
        <f>Main!B74</f>
        <v>43281</v>
      </c>
      <c r="B67" s="13">
        <f>RATE((COUNT(Main!D$5:D74)-1)/12,0,-Main!D$5,Main!D74)</f>
        <v>9.8239851227559044E-2</v>
      </c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35">
      <c r="A68" s="17">
        <f>Main!B75</f>
        <v>43312</v>
      </c>
      <c r="B68" s="13">
        <f>RATE((COUNT(Main!D$5:D75)-1)/12,0,-Main!D$5,Main!D75)</f>
        <v>9.4414700294333562E-2</v>
      </c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35">
      <c r="A69" s="17">
        <f>Main!B76</f>
        <v>43343</v>
      </c>
      <c r="B69" s="13">
        <f>RATE((COUNT(Main!D$5:D76)-1)/12,0,-Main!D$5,Main!D76)</f>
        <v>9.1145113630494962E-2</v>
      </c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35">
      <c r="A70" s="17">
        <f>Main!B77</f>
        <v>43373</v>
      </c>
      <c r="B70" s="13">
        <f>RATE((COUNT(Main!D$5:D77)-1)/12,0,-Main!D$5,Main!D77)</f>
        <v>8.7381426705066878E-2</v>
      </c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35">
      <c r="A71" s="17">
        <f>Main!B78</f>
        <v>43404</v>
      </c>
      <c r="B71" s="13">
        <f>RATE((COUNT(Main!D$5:D78)-1)/12,0,-Main!D$5,Main!D78)</f>
        <v>7.1278002282106234E-2</v>
      </c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35">
      <c r="A72" s="17">
        <f>Main!B79</f>
        <v>43434</v>
      </c>
      <c r="B72" s="13">
        <f>RATE((COUNT(Main!D$5:D79)-1)/12,0,-Main!D$5,Main!D79)</f>
        <v>7.4680644361294124E-2</v>
      </c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35">
      <c r="A73" s="17">
        <f>Main!B80</f>
        <v>43465</v>
      </c>
      <c r="B73" s="13">
        <f>RATE((COUNT(Main!D$5:D80)-1)/12,0,-Main!D$5,Main!D80)</f>
        <v>7.1265065978413852E-2</v>
      </c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35">
      <c r="A74" s="17">
        <f>Main!B81</f>
        <v>43496</v>
      </c>
      <c r="B74" s="13">
        <f>RATE((COUNT(Main!D$5:D81)-1)/12,0,-Main!D$5,Main!D81)</f>
        <v>7.7180050419875454E-2</v>
      </c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35">
      <c r="A75" s="17">
        <f>Main!B82</f>
        <v>43524</v>
      </c>
      <c r="B75" s="13">
        <f>RATE((COUNT(Main!D$5:D82)-1)/12,0,-Main!D$5,Main!D82)</f>
        <v>7.98145855497948E-2</v>
      </c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35">
      <c r="A76" s="17">
        <f>Main!B83</f>
        <v>43555</v>
      </c>
      <c r="B76" s="13">
        <f>RATE((COUNT(Main!D$5:D83)-1)/12,0,-Main!D$5,Main!D83)</f>
        <v>7.9841653147412109E-2</v>
      </c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35">
      <c r="A77" s="17">
        <f>Main!B84</f>
        <v>43585</v>
      </c>
      <c r="B77" s="13">
        <f>RATE((COUNT(Main!D$5:D84)-1)/12,0,-Main!D$5,Main!D84)</f>
        <v>8.0465487011654721E-2</v>
      </c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35">
      <c r="A78" s="17">
        <f>Main!B85</f>
        <v>43616</v>
      </c>
      <c r="B78" s="13">
        <f>RATE((COUNT(Main!D$5:D85)-1)/12,0,-Main!D$5,Main!D85)</f>
        <v>7.2752059533797861E-2</v>
      </c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35">
      <c r="A79" s="17">
        <f>Main!B86</f>
        <v>43646</v>
      </c>
      <c r="B79" s="13">
        <f>RATE((COUNT(Main!D$5:D86)-1)/12,0,-Main!D$5,Main!D86)</f>
        <v>7.3444076785415383E-2</v>
      </c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35">
      <c r="A80" s="17">
        <f>Main!B87</f>
        <v>43677</v>
      </c>
      <c r="B80" s="13">
        <f>RATE((COUNT(Main!D$5:D87)-1)/12,0,-Main!D$5,Main!D87)</f>
        <v>7.2102272373684495E-2</v>
      </c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35">
      <c r="A81" s="17">
        <f>Main!B88</f>
        <v>43708</v>
      </c>
      <c r="B81" s="13">
        <f>RATE((COUNT(Main!D$5:D88)-1)/12,0,-Main!D$5,Main!D88)</f>
        <v>6.2012568071982362E-2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35">
      <c r="A82" s="17">
        <f>Main!B89</f>
        <v>43738</v>
      </c>
      <c r="B82" s="13">
        <f>RATE((COUNT(Main!D$5:D89)-1)/12,0,-Main!D$5,Main!D89)</f>
        <v>6.1925388149339802E-2</v>
      </c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35">
      <c r="A83" s="17">
        <f>Main!B90</f>
        <v>43769</v>
      </c>
      <c r="B83" s="13">
        <f>RATE((COUNT(Main!D$5:D90)-1)/12,0,-Main!D$5,Main!D90)</f>
        <v>6.1611086212794257E-2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35">
      <c r="A84" s="17">
        <f>Main!B91</f>
        <v>43799</v>
      </c>
      <c r="B84" s="13">
        <f>RATE((COUNT(Main!D$5:D91)-1)/12,0,-Main!D$5,Main!D91)</f>
        <v>6.1373982169120496E-2</v>
      </c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35">
      <c r="A85" s="17">
        <f>Main!B92</f>
        <v>43830</v>
      </c>
      <c r="B85" s="13">
        <f>RATE((COUNT(Main!D$5:D92)-1)/12,0,-Main!D$5,Main!D92)</f>
        <v>6.4194774913657091E-2</v>
      </c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35">
      <c r="A86" s="17">
        <f>Main!B93</f>
        <v>43861</v>
      </c>
      <c r="B86" s="13">
        <f>RATE((COUNT(Main!D$5:D93)-1)/12,0,-Main!D$5,Main!D93)</f>
        <v>5.6789257950534001E-2</v>
      </c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35">
      <c r="A87" s="17">
        <f>Main!B94</f>
        <v>43890</v>
      </c>
      <c r="B87" s="13">
        <f>RATE((COUNT(Main!D$5:D94)-1)/12,0,-Main!D$5,Main!D94)</f>
        <v>5.197060601938034E-2</v>
      </c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35">
      <c r="A88" s="17">
        <f>Main!B95</f>
        <v>43921</v>
      </c>
      <c r="B88" s="13">
        <f>RATE((COUNT(Main!D$5:D95)-1)/12,0,-Main!D$5,Main!D95)</f>
        <v>2.9567574362717709E-2</v>
      </c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35">
      <c r="A89" s="17">
        <f>Main!B96</f>
        <v>43951</v>
      </c>
      <c r="B89" s="13">
        <f>RATE((COUNT(Main!D$5:D96)-1)/12,0,-Main!D$5,Main!D96)</f>
        <v>4.0065515737491647E-2</v>
      </c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35">
      <c r="A90" s="17">
        <f>Main!B97</f>
        <v>43982</v>
      </c>
      <c r="B90" s="13">
        <f>RATE((COUNT(Main!D$5:D97)-1)/12,0,-Main!D$5,Main!D97)</f>
        <v>3.9355068716435106E-2</v>
      </c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35">
      <c r="A91" s="17">
        <f>Main!B98</f>
        <v>44012</v>
      </c>
      <c r="B91" s="13">
        <f>RATE((COUNT(Main!D$5:D98)-1)/12,0,-Main!D$5,Main!D98)</f>
        <v>4.0969122619286515E-2</v>
      </c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35">
      <c r="A92" s="17">
        <f>Main!B99</f>
        <v>44043</v>
      </c>
      <c r="B92" s="13">
        <f>RATE((COUNT(Main!D$5:D99)-1)/12,0,-Main!D$5,Main!D99)</f>
        <v>4.2550196026833957E-2</v>
      </c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35">
      <c r="A93" s="17">
        <f>Main!B100</f>
        <v>44074</v>
      </c>
      <c r="B93" s="13">
        <f>RATE((COUNT(Main!D$5:D100)-1)/12,0,-Main!D$5,Main!D100)</f>
        <v>4.5554036035369914E-2</v>
      </c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35">
      <c r="A94" s="17">
        <f>Main!B101</f>
        <v>44104</v>
      </c>
      <c r="B94" s="13">
        <f>RATE((COUNT(Main!D$5:D101)-1)/12,0,-Main!D$5,Main!D101)</f>
        <v>4.4766632848580332E-2</v>
      </c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35">
      <c r="A95" s="17">
        <f>Main!B102</f>
        <v>44135</v>
      </c>
      <c r="B95" s="13">
        <f>RATE((COUNT(Main!D$5:D102)-1)/12,0,-Main!D$5,Main!D102)</f>
        <v>4.6169631301345791E-2</v>
      </c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35">
      <c r="A96" s="17">
        <f>Main!B103</f>
        <v>44165</v>
      </c>
      <c r="B96" s="13">
        <f>RATE((COUNT(Main!D$5:D103)-1)/12,0,-Main!D$5,Main!D103)</f>
        <v>5.6864968649590127E-2</v>
      </c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35">
      <c r="A97" s="17">
        <f>Main!B104</f>
        <v>44196</v>
      </c>
      <c r="B97" s="13">
        <f>RATE((COUNT(Main!D$5:D104)-1)/12,0,-Main!D$5,Main!D104)</f>
        <v>6.1315727677922163E-2</v>
      </c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35">
      <c r="A98" s="17">
        <f>Main!B105</f>
        <v>44227</v>
      </c>
      <c r="B98" s="13">
        <f>RATE((COUNT(Main!D$5:D105)-1)/12,0,-Main!D$5,Main!D105)</f>
        <v>6.2448959120685724E-2</v>
      </c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35">
      <c r="A99" s="17">
        <f>Main!B106</f>
        <v>44255</v>
      </c>
      <c r="B99" s="13">
        <f>RATE((COUNT(Main!D$5:D106)-1)/12,0,-Main!D$5,Main!D106)</f>
        <v>6.8747716514709484E-2</v>
      </c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35">
      <c r="A100" s="17">
        <f>Main!B107</f>
        <v>44286</v>
      </c>
      <c r="B100" s="13">
        <f>RATE((COUNT(Main!D$5:D107)-1)/12,0,-Main!D$5,Main!D107)</f>
        <v>7.2168224567890654E-2</v>
      </c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35">
      <c r="A101" s="17">
        <f>Main!B108</f>
        <v>44316</v>
      </c>
      <c r="B101" s="13">
        <f>RATE((COUNT(Main!D$5:D108)-1)/12,0,-Main!D$5,Main!D108)</f>
        <v>7.716096221880353E-2</v>
      </c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35">
      <c r="A102" s="17">
        <f>Main!B109</f>
        <v>44347</v>
      </c>
      <c r="B102" s="13">
        <f>RATE((COUNT(Main!D$5:D109)-1)/12,0,-Main!D$5,Main!D109)</f>
        <v>7.68341516006531E-2</v>
      </c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35">
      <c r="A103" s="17">
        <f>Main!B110</f>
        <v>44377</v>
      </c>
      <c r="B103" s="13">
        <f>RATE((COUNT(Main!D$5:D110)-1)/12,0,-Main!D$5,Main!D110)</f>
        <v>7.8965677866772527E-2</v>
      </c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35">
      <c r="A104" s="17">
        <f>Main!B111</f>
        <v>44408</v>
      </c>
      <c r="B104" s="13">
        <f>RATE((COUNT(Main!D$5:D111)-1)/12,0,-Main!D$5,Main!D111)</f>
        <v>7.5153495705131496E-2</v>
      </c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35">
      <c r="A105" s="17">
        <f>Main!B112</f>
        <v>44439</v>
      </c>
      <c r="B105" s="13">
        <f>RATE((COUNT(Main!D$5:D112)-1)/12,0,-Main!D$5,Main!D112)</f>
        <v>7.592156238650892E-2</v>
      </c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35">
      <c r="A106" s="17">
        <f>Main!B113</f>
        <v>44469</v>
      </c>
      <c r="B106" s="13">
        <f>RATE((COUNT(Main!D$5:D113)-1)/12,0,-Main!D$5,Main!D113)</f>
        <v>7.6297161223546295E-2</v>
      </c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35">
      <c r="A107" s="17">
        <f>Main!B114</f>
        <v>44500</v>
      </c>
      <c r="B107" s="13">
        <f>RATE((COUNT(Main!D$5:D114)-1)/12,0,-Main!D$5,Main!D114)</f>
        <v>7.5155015442447501E-2</v>
      </c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35">
      <c r="A108" s="17">
        <f>Main!B115</f>
        <v>44530</v>
      </c>
      <c r="B108" s="13">
        <f>RATE((COUNT(Main!D$5:D115)-1)/12,0,-Main!D$5,Main!D115)</f>
        <v>7.1781020082603994E-2</v>
      </c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35">
      <c r="A109" s="17">
        <f>Main!B116</f>
        <v>44561</v>
      </c>
      <c r="B109" s="13">
        <f>RATE((COUNT(Main!D$5:D116)-1)/12,0,-Main!D$5,Main!D116)</f>
        <v>7.4151149934940416E-2</v>
      </c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35">
      <c r="A110" s="17">
        <f>Main!B117</f>
        <v>44592</v>
      </c>
      <c r="B110" s="13">
        <f>RATE((COUNT(Main!D$5:D117)-1)/12,0,-Main!D$5,Main!D117)</f>
        <v>7.1596686350058572E-2</v>
      </c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35">
      <c r="A111" s="17">
        <f>Main!B118</f>
        <v>44620</v>
      </c>
      <c r="B111" s="13">
        <f>RATE((COUNT(Main!D$5:D118)-1)/12,0,-Main!D$5,Main!D118)</f>
        <v>7.3280746898892551E-2</v>
      </c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35">
      <c r="A112" s="17">
        <f>Main!B119</f>
        <v>44651</v>
      </c>
      <c r="B112" s="13">
        <f>RATE((COUNT(Main!D$5:D119)-1)/12,0,-Main!D$5,Main!D119)</f>
        <v>7.2832567618126967E-2</v>
      </c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35">
      <c r="A113" s="17">
        <f>Main!B120</f>
        <v>44681</v>
      </c>
      <c r="B113" s="13">
        <f>RATE((COUNT(Main!D$5:D120)-1)/12,0,-Main!D$5,Main!D120)</f>
        <v>7.1242218954403344E-2</v>
      </c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35">
      <c r="A114" s="17">
        <f>Main!B121</f>
        <v>44712</v>
      </c>
      <c r="B114" s="13">
        <f>RATE((COUNT(Main!D$5:D121)-1)/12,0,-Main!D$5,Main!D121)</f>
        <v>7.0506560000219543E-2</v>
      </c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35">
      <c r="A115" s="17">
        <f>Main!B122</f>
        <v>44742</v>
      </c>
      <c r="B115" s="13">
        <f>RATE((COUNT(Main!D$5:D122)-1)/12,0,-Main!D$5,Main!D122)</f>
        <v>6.5460774904415889E-2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35">
      <c r="A116" s="17">
        <f>Main!B123</f>
        <v>44773</v>
      </c>
      <c r="B116" s="13">
        <f>RATE((COUNT(Main!D$5:D123)-1)/12,0,-Main!D$5,Main!D123)</f>
        <v>6.4606487644059421E-2</v>
      </c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35">
      <c r="A117" s="17">
        <f>Main!B124</f>
        <v>44804</v>
      </c>
      <c r="B117" s="13">
        <f>RATE((COUNT(Main!D$5:D124)-1)/12,0,-Main!D$5,Main!D124)</f>
        <v>6.5515746104264264E-2</v>
      </c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35">
      <c r="A118" s="17">
        <f>Main!B125</f>
        <v>44834</v>
      </c>
      <c r="B118" s="13">
        <f>RATE((COUNT(Main!D$5:D125)-1)/12,0,-Main!D$5,Main!D125)</f>
        <v>5.7345681089435656E-2</v>
      </c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35">
      <c r="A119" s="17">
        <f>Main!B126</f>
        <v>44865</v>
      </c>
      <c r="B119" s="13">
        <f>RATE((COUNT(Main!D$5:D126)-1)/12,0,-Main!D$5,Main!D126)</f>
        <v>5.4129702610026614E-2</v>
      </c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35">
      <c r="A120" s="17">
        <f>Main!B127</f>
        <v>44895</v>
      </c>
      <c r="B120" s="13">
        <f>RATE((COUNT(Main!D$5:D127)-1)/12,0,-Main!D$5,Main!D127)</f>
        <v>5.9570955337435783E-2</v>
      </c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35">
      <c r="A121" s="17">
        <f>Main!B128</f>
        <v>44926</v>
      </c>
      <c r="B121" s="13">
        <f>RATE((COUNT(Main!D$5:D128)-1)/12,0,-Main!D$5,Main!D128)</f>
        <v>5.9564348049841669E-2</v>
      </c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35">
      <c r="A122" s="17">
        <f>Main!B129</f>
        <v>44957</v>
      </c>
      <c r="B122" s="13">
        <f>RATE((COUNT(Main!D$5:D129)-1)/12,0,-Main!D$5,Main!D129)</f>
        <v>6.2833318278135014E-2</v>
      </c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35">
      <c r="A123" s="17">
        <f>Main!B130</f>
        <v>44985</v>
      </c>
      <c r="B123" s="13">
        <f>RATE((COUNT(Main!D$5:D130)-1)/12,0,-Main!D$5,Main!D130)</f>
        <v>6.2099667489982441E-2</v>
      </c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35">
      <c r="A124" s="17">
        <f>Main!B131</f>
        <v>45016</v>
      </c>
      <c r="B124" s="13">
        <f>RATE((COUNT(Main!D$5:D131)-1)/12,0,-Main!D$5,Main!D131)</f>
        <v>6.1389253061557826E-2</v>
      </c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35">
      <c r="A125" s="17">
        <f>Main!B132</f>
        <v>45046</v>
      </c>
      <c r="B125" s="13">
        <f>RATE((COUNT(Main!D$5:D132)-1)/12,0,-Main!D$5,Main!D132)</f>
        <v>6.2921499403713957E-2</v>
      </c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35">
      <c r="A126" s="17">
        <f>Main!B133</f>
        <v>45077</v>
      </c>
      <c r="B126" s="13">
        <f>RATE((COUNT(Main!D$5:D133)-1)/12,0,-Main!D$5,Main!D133)</f>
        <v>6.0801196819980141E-2</v>
      </c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35">
      <c r="A127" s="17">
        <f>Main!B134</f>
        <v>45107</v>
      </c>
      <c r="B127" s="13">
        <f>RATE((COUNT(Main!D$5:D134)-1)/12,0,-Main!D$5,Main!D134)</f>
        <v>6.2646157244923312E-2</v>
      </c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35">
      <c r="A128" s="17">
        <f>Main!B135</f>
        <v>45138</v>
      </c>
      <c r="B128" s="13">
        <f>RATE((COUNT(Main!D$5:D135)-1)/12,0,-Main!D$5,Main!D135)</f>
        <v>6.3810435481187769E-2</v>
      </c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35">
      <c r="A129" s="17">
        <f>Main!B136</f>
        <v>45169</v>
      </c>
      <c r="B129" s="13">
        <f>RATE((COUNT(Main!D$5:D136)-1)/12,0,-Main!D$5,Main!D136)</f>
        <v>6.1296674968776874E-2</v>
      </c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35">
      <c r="A130" s="17">
        <f>Main!B137</f>
        <v>45198</v>
      </c>
      <c r="B130" s="13">
        <f>RATE((COUNT(Main!D$5:D137)-1)/12,0,-Main!D$5,Main!D137)</f>
        <v>6.0968807678762567E-2</v>
      </c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35">
      <c r="A131" s="17">
        <f>Main!B138</f>
        <v>45230</v>
      </c>
      <c r="B131" s="13">
        <f>RATE((COUNT(Main!D$5:D138)-1)/12,0,-Main!D$5,Main!D138)</f>
        <v>5.7560889817305082E-2</v>
      </c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35">
      <c r="A132" s="17">
        <f>Main!B139</f>
        <v>45260</v>
      </c>
      <c r="B132" s="13">
        <f>RATE((COUNT(Main!D$5:D139)-1)/12,0,-Main!D$5,Main!D139)</f>
        <v>5.9656702943279932E-2</v>
      </c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35">
      <c r="A133" s="17">
        <f>Main!B140</f>
        <v>45289</v>
      </c>
      <c r="B133" s="13">
        <f>RATE((COUNT(Main!D$5:D140)-1)/12,0,-Main!D$5,Main!D140)</f>
        <v>6.1165805863410673E-2</v>
      </c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35">
      <c r="A134" s="17">
        <f>Main!B141</f>
        <v>45322</v>
      </c>
      <c r="B134" s="13">
        <f>RATE((COUNT(Main!D$5:D141)-1)/12,0,-Main!D$5,Main!D141)</f>
        <v>6.0940063901905317E-2</v>
      </c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35">
      <c r="A135" s="17">
        <f>Main!B142</f>
        <v>45351</v>
      </c>
      <c r="B135" s="13">
        <f>RATE((COUNT(Main!D$5:D142)-1)/12,0,-Main!D$5,Main!D142)</f>
        <v>6.2615695690696999E-2</v>
      </c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35">
      <c r="A136" s="17">
        <f>Main!B143</f>
        <v>45379</v>
      </c>
      <c r="B136" s="13">
        <f>RATE((COUNT(Main!D$5:D143)-1)/12,0,-Main!D$5,Main!D143)</f>
        <v>6.3969057341953461E-2</v>
      </c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35">
      <c r="A137" s="17">
        <f>Main!B144</f>
        <v>45412</v>
      </c>
      <c r="B137" s="13">
        <f>RATE((COUNT(Main!D$5:D144)-1)/12,0,-Main!D$5,Main!D144)</f>
        <v>6.4364541196894304E-2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35">
      <c r="A138" s="17">
        <f>Main!B145</f>
        <v>45443</v>
      </c>
      <c r="B138" s="13">
        <f>RATE((COUNT(Main!D$5:D145)-1)/12,0,-Main!D$5,Main!D145)</f>
        <v>6.5744687100341329E-2</v>
      </c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35">
      <c r="A139" s="17">
        <f>Main!B146</f>
        <v>45473</v>
      </c>
      <c r="B139" s="13">
        <f>RATE((COUNT(Main!D$5:D146)-1)/12,0,-Main!D$5,Main!D146)</f>
        <v>6.5551517028582765E-2</v>
      </c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35">
      <c r="A140" s="17">
        <f>Main!B147</f>
        <v>45504</v>
      </c>
      <c r="B140" s="13">
        <f>RATE((COUNT(Main!D$5:D147)-1)/12,0,-Main!D$5,Main!D147)</f>
        <v>6.5241310101690375E-2</v>
      </c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35">
      <c r="A141" s="17">
        <f>Main!B148</f>
        <v>45535</v>
      </c>
      <c r="B141" s="13">
        <f>RATE((COUNT(Main!D$5:D148)-1)/12,0,-Main!D$5,Main!D148)</f>
        <v>6.4681786090130547E-2</v>
      </c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35">
      <c r="A142" s="17">
        <f>Main!B149</f>
        <v>45565</v>
      </c>
      <c r="B142" s="13">
        <f>RATE((COUNT(Main!D$5:D149)-1)/12,0,-Main!D$5,Main!D149)</f>
        <v>6.6220722072034902E-2</v>
      </c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35">
      <c r="A143" s="17">
        <f>Main!B150</f>
        <v>45596</v>
      </c>
      <c r="B143" s="13">
        <f>RATE((COUNT(Main!D$5:D150)-1)/12,0,-Main!D$5,Main!D150)</f>
        <v>6.4865335527580392E-2</v>
      </c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35">
      <c r="A144" s="17">
        <f>Main!B151</f>
        <v>45626</v>
      </c>
      <c r="B144" s="13">
        <f>RATE((COUNT(Main!D$5:D151)-1)/12,0,-Main!D$5,Main!D151)</f>
        <v>6.4950015064651631E-2</v>
      </c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35">
      <c r="A145" s="17">
        <f>Main!B152</f>
        <v>45657</v>
      </c>
      <c r="B145" s="13">
        <f>RATE((COUNT(Main!D$5:D152)-1)/12,0,-Main!D$5,Main!D152)</f>
        <v>6.5634420883582012E-2</v>
      </c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35">
      <c r="A146" s="17">
        <f>Main!B153</f>
        <v>45688</v>
      </c>
      <c r="B146" s="13">
        <f>RATE((COUNT(Main!D$5:D153)-1)/12,0,-Main!D$5,Main!D153)</f>
        <v>6.5518918570362503E-2</v>
      </c>
      <c r="C146" s="13"/>
      <c r="D146" s="13"/>
      <c r="E146" s="13"/>
      <c r="F146" s="13"/>
      <c r="G146" s="13"/>
      <c r="H146" s="13"/>
      <c r="I146" s="13"/>
      <c r="J146" s="13"/>
      <c r="K146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B2:AE52"/>
  <sheetViews>
    <sheetView tabSelected="1" topLeftCell="A21" zoomScaleNormal="100" zoomScalePageLayoutView="150" workbookViewId="0">
      <selection activeCell="B30" sqref="B30:C52"/>
    </sheetView>
  </sheetViews>
  <sheetFormatPr defaultColWidth="11.453125" defaultRowHeight="14.5" x14ac:dyDescent="0.35"/>
  <cols>
    <col min="1" max="1" width="11.453125" style="22"/>
    <col min="2" max="17" width="18.54296875" style="22" customWidth="1"/>
    <col min="18" max="18" width="13.36328125" style="22" customWidth="1"/>
    <col min="19" max="24" width="11.453125" style="22"/>
    <col min="25" max="25" width="18.6328125" style="22" bestFit="1" customWidth="1"/>
    <col min="26" max="16384" width="11.453125" style="22"/>
  </cols>
  <sheetData>
    <row r="2" spans="2:31" x14ac:dyDescent="0.35">
      <c r="B2" s="22" t="s">
        <v>40</v>
      </c>
      <c r="C2" s="2">
        <v>45688</v>
      </c>
    </row>
    <row r="3" spans="2:31" ht="15" thickBot="1" x14ac:dyDescent="0.4"/>
    <row r="4" spans="2:31" s="25" customFormat="1" ht="15" thickBot="1" x14ac:dyDescent="0.4">
      <c r="B4" s="23" t="s">
        <v>27</v>
      </c>
      <c r="C4" s="76" t="s">
        <v>14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24"/>
      <c r="O4" s="24"/>
      <c r="P4" s="24"/>
      <c r="Q4" s="24"/>
      <c r="R4" s="24"/>
      <c r="S4" s="24"/>
      <c r="T4" s="24"/>
      <c r="U4" s="24"/>
      <c r="X4" s="24"/>
      <c r="Y4" s="24"/>
      <c r="Z4" s="24"/>
      <c r="AA4" s="24"/>
      <c r="AB4" s="24"/>
      <c r="AC4" s="24"/>
      <c r="AD4" s="24"/>
      <c r="AE4" s="24"/>
    </row>
    <row r="5" spans="2:31" x14ac:dyDescent="0.35">
      <c r="B5" s="31" t="s">
        <v>23</v>
      </c>
      <c r="C5" s="77">
        <f>INDEX('Last 1M'!$B$5:$J$1048576,MATCH($C$2,'Last 1M'!$A$5:$A$4986,0),MATCH(summary!C$4,'Last 1M'!$B$4:$J$4,0))</f>
        <v>3.9957255029503536E-3</v>
      </c>
      <c r="D5" s="63"/>
      <c r="E5" s="63"/>
      <c r="F5" s="63"/>
      <c r="G5" s="63"/>
      <c r="H5" s="63"/>
      <c r="I5" s="63"/>
      <c r="J5" s="63"/>
      <c r="K5" s="63"/>
      <c r="L5" s="63"/>
      <c r="M5" s="63"/>
      <c r="O5" s="27"/>
      <c r="P5" s="27"/>
      <c r="Q5" s="27"/>
      <c r="R5" s="27"/>
      <c r="S5" s="27"/>
      <c r="T5" s="27"/>
      <c r="U5" s="27"/>
      <c r="V5" s="27"/>
      <c r="X5" s="28"/>
      <c r="Y5" s="28"/>
      <c r="Z5" s="28"/>
      <c r="AA5" s="28"/>
      <c r="AB5" s="28"/>
      <c r="AC5" s="28"/>
      <c r="AD5" s="28"/>
      <c r="AE5" s="29"/>
    </row>
    <row r="6" spans="2:31" x14ac:dyDescent="0.35">
      <c r="B6" s="26" t="s">
        <v>22</v>
      </c>
      <c r="C6" s="78">
        <f>INDEX('Last 3M'!$B$5:$J$1048576,MATCH($C$2,'Last 3M'!$A$5:$A$484,0),MATCH(summary!C$4,'Last 3M'!$B$4:$J$4,0))</f>
        <v>2.3395690267582259E-2</v>
      </c>
      <c r="D6" s="63"/>
      <c r="E6" s="63"/>
      <c r="F6" s="63"/>
      <c r="G6" s="63"/>
      <c r="H6" s="63"/>
      <c r="I6" s="63"/>
      <c r="J6" s="63"/>
      <c r="K6" s="63"/>
      <c r="L6" s="63"/>
      <c r="M6" s="63"/>
      <c r="O6" s="27"/>
      <c r="P6" s="27"/>
      <c r="Q6" s="27"/>
      <c r="R6" s="27"/>
      <c r="S6" s="27"/>
      <c r="T6" s="27"/>
      <c r="U6" s="27"/>
      <c r="V6" s="27"/>
      <c r="X6" s="28"/>
      <c r="Y6" s="28"/>
      <c r="Z6" s="28"/>
      <c r="AA6" s="28"/>
      <c r="AB6" s="28"/>
      <c r="AC6" s="28"/>
      <c r="AD6" s="28"/>
      <c r="AE6" s="29"/>
    </row>
    <row r="7" spans="2:31" x14ac:dyDescent="0.35">
      <c r="B7" s="26" t="s">
        <v>21</v>
      </c>
      <c r="C7" s="78">
        <f>INDEX('Last 6M'!$B$5:$J$1048576,MATCH($C$2,'Last 6M'!$A$5:$A$485,0),MATCH(summary!C$4,'Last 6M'!$B$4:$J$4,0))</f>
        <v>3.5360068995256455E-2</v>
      </c>
      <c r="D7" s="63"/>
      <c r="E7" s="63"/>
      <c r="F7" s="63"/>
      <c r="G7" s="63"/>
      <c r="H7" s="63"/>
      <c r="I7" s="63"/>
      <c r="J7" s="63"/>
      <c r="K7" s="63"/>
      <c r="L7" s="63"/>
      <c r="M7" s="63"/>
      <c r="O7" s="27"/>
      <c r="P7" s="27"/>
      <c r="Q7" s="27"/>
      <c r="R7" s="27"/>
      <c r="S7" s="27"/>
      <c r="T7" s="27"/>
      <c r="U7" s="27"/>
      <c r="V7" s="27"/>
      <c r="X7" s="28"/>
      <c r="Y7" s="28"/>
      <c r="Z7" s="28"/>
      <c r="AA7" s="28"/>
      <c r="AB7" s="28"/>
      <c r="AC7" s="28"/>
      <c r="AD7" s="28"/>
      <c r="AE7" s="29"/>
    </row>
    <row r="8" spans="2:31" x14ac:dyDescent="0.35">
      <c r="B8" s="26" t="s">
        <v>20</v>
      </c>
      <c r="C8" s="78">
        <f>INDEX('Last 9M'!$B$5:$J$1048576,MATCH($C$2,'Last 9M'!$A$5:$A$485,0),MATCH(summary!C$4,'Last 9M'!$B$4:$J$4,0))</f>
        <v>6.1710804304033751E-2</v>
      </c>
      <c r="D8" s="63"/>
      <c r="E8" s="63"/>
      <c r="F8" s="63"/>
      <c r="G8" s="63"/>
      <c r="H8" s="63"/>
      <c r="I8" s="63"/>
      <c r="J8" s="63"/>
      <c r="K8" s="63"/>
      <c r="L8" s="63"/>
      <c r="M8" s="63"/>
      <c r="O8" s="27"/>
      <c r="P8" s="27"/>
      <c r="Q8" s="27"/>
      <c r="R8" s="27"/>
      <c r="S8" s="27"/>
      <c r="T8" s="27"/>
      <c r="U8" s="27"/>
      <c r="V8" s="27"/>
      <c r="X8" s="28"/>
      <c r="Y8" s="28"/>
      <c r="Z8" s="28"/>
      <c r="AA8" s="28"/>
      <c r="AB8" s="28"/>
      <c r="AC8" s="28"/>
      <c r="AD8" s="28"/>
      <c r="AE8" s="29"/>
    </row>
    <row r="9" spans="2:31" x14ac:dyDescent="0.35">
      <c r="B9" s="26" t="s">
        <v>19</v>
      </c>
      <c r="C9" s="78">
        <f>INDEX('Last 12M'!$B$2:$J$1048576,MATCH($C$2,'Last 12M'!$A$2:$A$482,0),MATCH(summary!C$4,'Last 12M'!$B$1:$J$1,0))</f>
        <v>0.11761055081458505</v>
      </c>
      <c r="D9" s="63"/>
      <c r="E9" s="63"/>
      <c r="F9" s="63"/>
      <c r="G9" s="63"/>
      <c r="H9" s="63"/>
      <c r="I9" s="63"/>
      <c r="J9" s="63"/>
      <c r="K9" s="63"/>
      <c r="L9" s="63"/>
      <c r="M9" s="63"/>
      <c r="O9" s="27"/>
      <c r="P9" s="27"/>
      <c r="Q9" s="27"/>
      <c r="R9" s="27"/>
      <c r="S9" s="27"/>
      <c r="T9" s="27"/>
      <c r="U9" s="27"/>
      <c r="V9" s="27"/>
      <c r="X9" s="28"/>
      <c r="Y9" s="28"/>
      <c r="Z9" s="28"/>
      <c r="AA9" s="28"/>
      <c r="AB9" s="28"/>
      <c r="AC9" s="28"/>
      <c r="AD9" s="28"/>
      <c r="AE9" s="29"/>
    </row>
    <row r="10" spans="2:31" x14ac:dyDescent="0.35">
      <c r="B10" s="26" t="s">
        <v>25</v>
      </c>
      <c r="C10" s="78">
        <f>INDEX('Last 2 Years'!$B$5:$J$1048576,MATCH($C$2,'Last 2 Years'!$A$5:$A$485,0),MATCH(summary!C$4,'Last 2 Years'!$B$4:$J$4,0))</f>
        <v>0.16459175424413908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O10" s="27"/>
      <c r="P10" s="27"/>
      <c r="Q10" s="27"/>
      <c r="R10" s="27"/>
      <c r="S10" s="27"/>
      <c r="T10" s="27"/>
      <c r="U10" s="27"/>
      <c r="V10" s="27"/>
      <c r="X10" s="28"/>
      <c r="Y10" s="28"/>
      <c r="Z10" s="28"/>
      <c r="AA10" s="28"/>
      <c r="AB10" s="28"/>
      <c r="AC10" s="28"/>
      <c r="AD10" s="28"/>
      <c r="AE10" s="29"/>
    </row>
    <row r="11" spans="2:31" x14ac:dyDescent="0.35">
      <c r="B11" s="26" t="s">
        <v>26</v>
      </c>
      <c r="C11" s="78">
        <f>INDEX('Last 3 Years'!$B$5:$J$1048576,MATCH($C$2,'Last 3 Years'!$A$5:$A$485,0),MATCH(summary!C$4,'Last 3 Years'!$B$4:$J$4,0))</f>
        <v>0.14880382775119627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O11" s="27"/>
      <c r="P11" s="27"/>
      <c r="Q11" s="27"/>
      <c r="R11" s="27"/>
      <c r="S11" s="27"/>
      <c r="T11" s="27"/>
      <c r="U11" s="27"/>
      <c r="V11" s="27"/>
      <c r="X11" s="28"/>
      <c r="Y11" s="28"/>
      <c r="Z11" s="28"/>
      <c r="AA11" s="28"/>
      <c r="AB11" s="28"/>
      <c r="AC11" s="28"/>
      <c r="AD11" s="28"/>
      <c r="AE11" s="29"/>
    </row>
    <row r="12" spans="2:31" x14ac:dyDescent="0.35">
      <c r="B12" s="26" t="s">
        <v>28</v>
      </c>
      <c r="C12" s="79">
        <v>1.1529341436684266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O12" s="27"/>
      <c r="P12" s="27"/>
      <c r="Q12" s="27"/>
      <c r="R12" s="27"/>
      <c r="S12" s="27"/>
      <c r="T12" s="27"/>
      <c r="U12" s="27"/>
      <c r="V12" s="27"/>
      <c r="X12" s="28"/>
      <c r="Y12" s="28"/>
      <c r="Z12" s="28"/>
      <c r="AA12" s="28"/>
      <c r="AB12" s="28"/>
      <c r="AC12" s="28"/>
      <c r="AD12" s="28"/>
      <c r="AE12" s="29"/>
    </row>
    <row r="13" spans="2:31" x14ac:dyDescent="0.35">
      <c r="B13" s="26" t="s">
        <v>18</v>
      </c>
      <c r="C13" s="78">
        <f>INDEX(CAGR!$A$1:$K$1048563,MATCH(summary!$C$2,CAGR!$A$1:$A$1048563,0),MATCH(summary!C$4,CAGR!$A$1:$K$1,0))</f>
        <v>6.5518918570362503E-2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O13" s="27"/>
      <c r="P13" s="27"/>
      <c r="Q13" s="27"/>
      <c r="R13" s="27"/>
      <c r="S13" s="27"/>
      <c r="T13" s="27"/>
      <c r="U13" s="27"/>
      <c r="V13" s="27"/>
      <c r="X13" s="28"/>
      <c r="Y13" s="28"/>
      <c r="Z13" s="28"/>
      <c r="AA13" s="28"/>
      <c r="AB13" s="28"/>
      <c r="AC13" s="28"/>
      <c r="AD13" s="28"/>
      <c r="AE13" s="29"/>
    </row>
    <row r="14" spans="2:31" x14ac:dyDescent="0.35">
      <c r="B14" s="26">
        <v>2013</v>
      </c>
      <c r="C14" s="78">
        <f>Main!C17/Main!C5-1</f>
        <v>0.13340639633356588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O14" s="27"/>
      <c r="P14" s="27"/>
      <c r="Q14" s="27"/>
      <c r="R14" s="27"/>
      <c r="S14" s="27"/>
      <c r="T14" s="27"/>
      <c r="U14" s="27"/>
      <c r="V14" s="27"/>
      <c r="X14" s="28"/>
      <c r="Y14" s="28"/>
      <c r="Z14" s="28"/>
      <c r="AA14" s="28"/>
      <c r="AB14" s="28"/>
      <c r="AC14" s="28"/>
      <c r="AD14" s="28"/>
      <c r="AE14" s="29"/>
    </row>
    <row r="15" spans="2:31" x14ac:dyDescent="0.35">
      <c r="B15" s="26">
        <v>2014</v>
      </c>
      <c r="C15" s="78">
        <f>Main!C30/Main!C17-1</f>
        <v>0.11436357243319262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O15" s="27"/>
      <c r="P15" s="27"/>
      <c r="Q15" s="27"/>
      <c r="R15" s="27"/>
      <c r="S15" s="27"/>
      <c r="T15" s="27"/>
      <c r="U15" s="27"/>
      <c r="V15" s="27"/>
      <c r="X15" s="28"/>
      <c r="Y15" s="28"/>
      <c r="Z15" s="28"/>
      <c r="AA15" s="28"/>
      <c r="AB15" s="28"/>
      <c r="AC15" s="28"/>
      <c r="AD15" s="28"/>
      <c r="AE15" s="29"/>
    </row>
    <row r="16" spans="2:31" x14ac:dyDescent="0.35">
      <c r="B16" s="26">
        <v>2015</v>
      </c>
      <c r="C16" s="78">
        <f>Main!C42/Main!C30-1</f>
        <v>6.1923167941942081E-2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O16" s="27"/>
      <c r="P16" s="27"/>
      <c r="Q16" s="27"/>
      <c r="R16" s="27"/>
      <c r="S16" s="27"/>
      <c r="T16" s="27"/>
      <c r="U16" s="27"/>
      <c r="V16" s="27"/>
      <c r="X16" s="28"/>
      <c r="Y16" s="28"/>
      <c r="Z16" s="28"/>
      <c r="AA16" s="28"/>
      <c r="AB16" s="28"/>
      <c r="AC16" s="28"/>
      <c r="AD16" s="28"/>
      <c r="AE16" s="29"/>
    </row>
    <row r="17" spans="2:31" x14ac:dyDescent="0.35">
      <c r="B17" s="26">
        <v>2016</v>
      </c>
      <c r="C17" s="78">
        <f>Main!C55/Main!C42-1</f>
        <v>0.11357896300698256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O17" s="27"/>
      <c r="P17" s="27"/>
      <c r="Q17" s="27"/>
      <c r="R17" s="27"/>
      <c r="S17" s="27"/>
      <c r="T17" s="27"/>
      <c r="U17" s="27"/>
      <c r="V17" s="27"/>
      <c r="X17" s="28"/>
      <c r="Y17" s="28"/>
      <c r="Z17" s="28"/>
      <c r="AA17" s="28"/>
      <c r="AB17" s="28"/>
      <c r="AC17" s="28"/>
      <c r="AD17" s="28"/>
      <c r="AE17" s="29"/>
    </row>
    <row r="18" spans="2:31" x14ac:dyDescent="0.35">
      <c r="B18" s="26">
        <v>2017</v>
      </c>
      <c r="C18" s="78">
        <f>'Last 12M'!B62</f>
        <v>0.12694283236608639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O18" s="27"/>
      <c r="P18" s="27"/>
      <c r="Q18" s="27"/>
      <c r="R18" s="27"/>
      <c r="S18" s="27"/>
      <c r="T18" s="27"/>
      <c r="U18" s="27"/>
      <c r="V18" s="27"/>
      <c r="X18" s="28"/>
      <c r="Y18" s="28"/>
      <c r="Z18" s="28"/>
      <c r="AA18" s="28"/>
      <c r="AB18" s="28"/>
      <c r="AC18" s="28"/>
      <c r="AD18" s="28"/>
      <c r="AE18" s="29"/>
    </row>
    <row r="19" spans="2:31" x14ac:dyDescent="0.35">
      <c r="B19" s="26">
        <v>2018</v>
      </c>
      <c r="C19" s="80">
        <v>-0.10204806440156278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O19" s="27"/>
      <c r="P19" s="27"/>
      <c r="Q19" s="27"/>
      <c r="R19" s="27"/>
      <c r="S19" s="27"/>
      <c r="T19" s="27"/>
      <c r="U19" s="27"/>
      <c r="V19" s="27"/>
      <c r="X19" s="28"/>
      <c r="Y19" s="28"/>
      <c r="Z19" s="28"/>
      <c r="AA19" s="28"/>
      <c r="AB19" s="28"/>
      <c r="AC19" s="28"/>
      <c r="AD19" s="28"/>
      <c r="AE19" s="29"/>
    </row>
    <row r="20" spans="2:31" x14ac:dyDescent="0.35">
      <c r="B20" s="26">
        <v>2019</v>
      </c>
      <c r="C20" s="80">
        <v>2.2742254449571675E-2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O20" s="27"/>
      <c r="P20" s="27"/>
      <c r="Q20" s="27"/>
      <c r="R20" s="27"/>
      <c r="S20" s="27"/>
      <c r="T20" s="27"/>
      <c r="U20" s="27"/>
      <c r="V20" s="27"/>
      <c r="X20" s="28"/>
      <c r="Y20" s="28"/>
      <c r="Z20" s="28"/>
      <c r="AA20" s="28"/>
      <c r="AB20" s="28"/>
      <c r="AC20" s="28"/>
      <c r="AD20" s="28"/>
      <c r="AE20" s="29"/>
    </row>
    <row r="21" spans="2:31" x14ac:dyDescent="0.35">
      <c r="B21" s="26">
        <v>2020</v>
      </c>
      <c r="C21" s="78">
        <v>4.1379310344827447E-2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O21" s="27"/>
      <c r="P21" s="27"/>
      <c r="Q21" s="27"/>
      <c r="R21" s="27"/>
      <c r="S21" s="27"/>
      <c r="T21" s="27"/>
      <c r="U21" s="27"/>
      <c r="V21" s="27"/>
      <c r="X21" s="28"/>
      <c r="Y21" s="28"/>
      <c r="Z21" s="28"/>
      <c r="AA21" s="28"/>
      <c r="AB21" s="28"/>
      <c r="AC21" s="28"/>
      <c r="AD21" s="28"/>
      <c r="AE21" s="29"/>
    </row>
    <row r="22" spans="2:31" x14ac:dyDescent="0.35">
      <c r="B22" s="26">
        <v>2021</v>
      </c>
      <c r="C22" s="78">
        <v>0.18258340038373455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O22" s="27"/>
      <c r="P22" s="27"/>
      <c r="Q22" s="27"/>
      <c r="R22" s="27"/>
      <c r="S22" s="27"/>
      <c r="T22" s="27"/>
      <c r="U22" s="27"/>
      <c r="V22" s="27"/>
      <c r="X22" s="28"/>
      <c r="Y22" s="28"/>
      <c r="Z22" s="28"/>
      <c r="AA22" s="28"/>
      <c r="AB22" s="28"/>
      <c r="AC22" s="28"/>
      <c r="AD22" s="28"/>
      <c r="AE22" s="29"/>
    </row>
    <row r="23" spans="2:31" x14ac:dyDescent="0.35">
      <c r="B23" s="26">
        <v>2022</v>
      </c>
      <c r="C23" s="78">
        <v>-6.3118228921337782E-2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O23" s="27"/>
      <c r="P23" s="27"/>
      <c r="Q23" s="27"/>
      <c r="R23" s="27"/>
      <c r="S23" s="27"/>
      <c r="T23" s="27"/>
      <c r="U23" s="27"/>
      <c r="V23" s="27"/>
      <c r="X23" s="28"/>
      <c r="Y23" s="28"/>
      <c r="Z23" s="28"/>
      <c r="AA23" s="28"/>
      <c r="AB23" s="28"/>
      <c r="AC23" s="28"/>
      <c r="AD23" s="28"/>
      <c r="AE23" s="29"/>
    </row>
    <row r="24" spans="2:31" x14ac:dyDescent="0.35">
      <c r="B24" s="26">
        <v>2023</v>
      </c>
      <c r="C24" s="78">
        <v>7.7314116529802801E-2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O24" s="27"/>
      <c r="P24" s="27"/>
      <c r="Q24" s="27"/>
      <c r="R24" s="27"/>
      <c r="S24" s="27"/>
      <c r="T24" s="27"/>
      <c r="U24" s="27"/>
      <c r="V24" s="27"/>
      <c r="X24" s="28"/>
      <c r="Y24" s="28"/>
      <c r="Z24" s="28"/>
      <c r="AA24" s="28"/>
      <c r="AB24" s="28"/>
      <c r="AC24" s="28"/>
      <c r="AD24" s="28"/>
      <c r="AE24" s="29"/>
    </row>
    <row r="25" spans="2:31" x14ac:dyDescent="0.35">
      <c r="B25" s="26">
        <v>2024</v>
      </c>
      <c r="C25" s="80">
        <v>0.11604874254602016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2:31" ht="15" thickBot="1" x14ac:dyDescent="0.4">
      <c r="B26" s="30">
        <v>2025</v>
      </c>
      <c r="C26" s="81">
        <v>3.9957255029503536E-3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9" spans="2:31" ht="15" thickBot="1" x14ac:dyDescent="0.4"/>
    <row r="30" spans="2:31" x14ac:dyDescent="0.35">
      <c r="B30" s="43" t="str">
        <f t="shared" ref="B30:C33" si="0">B4</f>
        <v>Period</v>
      </c>
      <c r="C30" s="44" t="str">
        <f t="shared" si="0"/>
        <v>AVF</v>
      </c>
      <c r="G30" s="34" t="str">
        <f t="shared" ref="G30:H33" si="1">B30</f>
        <v>Period</v>
      </c>
      <c r="H30" s="82" t="str">
        <f t="shared" si="1"/>
        <v>AVF</v>
      </c>
    </row>
    <row r="31" spans="2:31" x14ac:dyDescent="0.35">
      <c r="B31" s="45" t="str">
        <f t="shared" si="0"/>
        <v>Last 1M</v>
      </c>
      <c r="C31" s="46">
        <f t="shared" si="0"/>
        <v>3.9957255029503536E-3</v>
      </c>
      <c r="G31" s="35" t="str">
        <f t="shared" si="1"/>
        <v>Last 1M</v>
      </c>
      <c r="H31" s="36">
        <f t="shared" si="1"/>
        <v>3.9957255029503536E-3</v>
      </c>
    </row>
    <row r="32" spans="2:31" x14ac:dyDescent="0.35">
      <c r="B32" s="47" t="str">
        <f t="shared" si="0"/>
        <v>Last 3M</v>
      </c>
      <c r="C32" s="48">
        <f t="shared" si="0"/>
        <v>2.3395690267582259E-2</v>
      </c>
      <c r="G32" s="37" t="str">
        <f t="shared" si="1"/>
        <v>Last 3M</v>
      </c>
      <c r="H32" s="38">
        <f t="shared" si="1"/>
        <v>2.3395690267582259E-2</v>
      </c>
    </row>
    <row r="33" spans="2:8" x14ac:dyDescent="0.35">
      <c r="B33" s="47" t="str">
        <f t="shared" si="0"/>
        <v>Last 6M</v>
      </c>
      <c r="C33" s="48">
        <f t="shared" si="0"/>
        <v>3.5360068995256455E-2</v>
      </c>
      <c r="G33" s="37" t="str">
        <f t="shared" si="1"/>
        <v>Last 6M</v>
      </c>
      <c r="H33" s="38">
        <f t="shared" si="1"/>
        <v>3.5360068995256455E-2</v>
      </c>
    </row>
    <row r="34" spans="2:8" x14ac:dyDescent="0.35">
      <c r="B34" s="47" t="s">
        <v>20</v>
      </c>
      <c r="C34" s="48">
        <f t="shared" ref="C34:C52" si="2">C8</f>
        <v>6.1710804304033751E-2</v>
      </c>
      <c r="G34" s="37" t="s">
        <v>20</v>
      </c>
      <c r="H34" s="38">
        <f t="shared" ref="H34:H48" si="3">C34</f>
        <v>6.1710804304033751E-2</v>
      </c>
    </row>
    <row r="35" spans="2:8" x14ac:dyDescent="0.35">
      <c r="B35" s="47" t="str">
        <f>B9</f>
        <v>Last 12M</v>
      </c>
      <c r="C35" s="48">
        <f t="shared" si="2"/>
        <v>0.11761055081458505</v>
      </c>
      <c r="G35" s="37" t="str">
        <f>B35</f>
        <v>Last 12M</v>
      </c>
      <c r="H35" s="38">
        <f t="shared" si="3"/>
        <v>0.11761055081458505</v>
      </c>
    </row>
    <row r="36" spans="2:8" x14ac:dyDescent="0.35">
      <c r="B36" s="47" t="s">
        <v>35</v>
      </c>
      <c r="C36" s="48">
        <f t="shared" si="2"/>
        <v>0.16459175424413908</v>
      </c>
      <c r="G36" s="37" t="s">
        <v>35</v>
      </c>
      <c r="H36" s="38">
        <f t="shared" si="3"/>
        <v>0.16459175424413908</v>
      </c>
    </row>
    <row r="37" spans="2:8" x14ac:dyDescent="0.35">
      <c r="B37" s="49" t="s">
        <v>36</v>
      </c>
      <c r="C37" s="50">
        <f t="shared" si="2"/>
        <v>0.14880382775119627</v>
      </c>
      <c r="G37" s="39" t="s">
        <v>36</v>
      </c>
      <c r="H37" s="40">
        <f t="shared" si="3"/>
        <v>0.14880382775119627</v>
      </c>
    </row>
    <row r="38" spans="2:8" x14ac:dyDescent="0.35">
      <c r="B38" s="51" t="str">
        <f t="shared" ref="B38:B43" si="4">B12</f>
        <v>Since Inception</v>
      </c>
      <c r="C38" s="52">
        <f t="shared" si="2"/>
        <v>1.1529341436684266</v>
      </c>
      <c r="G38" s="41" t="str">
        <f t="shared" ref="G38:G45" si="5">B38</f>
        <v>Since Inception</v>
      </c>
      <c r="H38" s="42">
        <f t="shared" si="3"/>
        <v>1.1529341436684266</v>
      </c>
    </row>
    <row r="39" spans="2:8" x14ac:dyDescent="0.35">
      <c r="B39" s="68" t="str">
        <f t="shared" si="4"/>
        <v>CAGR</v>
      </c>
      <c r="C39" s="69">
        <f t="shared" si="2"/>
        <v>6.5518918570362503E-2</v>
      </c>
      <c r="G39" s="32" t="str">
        <f t="shared" si="5"/>
        <v>CAGR</v>
      </c>
      <c r="H39" s="33">
        <f t="shared" si="3"/>
        <v>6.5518918570362503E-2</v>
      </c>
    </row>
    <row r="40" spans="2:8" x14ac:dyDescent="0.35">
      <c r="B40" s="47">
        <f t="shared" si="4"/>
        <v>2013</v>
      </c>
      <c r="C40" s="48">
        <f t="shared" si="2"/>
        <v>0.13340639633356588</v>
      </c>
      <c r="G40" s="35">
        <f t="shared" si="5"/>
        <v>2013</v>
      </c>
      <c r="H40" s="36">
        <f t="shared" si="3"/>
        <v>0.13340639633356588</v>
      </c>
    </row>
    <row r="41" spans="2:8" x14ac:dyDescent="0.35">
      <c r="B41" s="47">
        <f t="shared" si="4"/>
        <v>2014</v>
      </c>
      <c r="C41" s="48">
        <f t="shared" si="2"/>
        <v>0.11436357243319262</v>
      </c>
      <c r="G41" s="37">
        <f t="shared" si="5"/>
        <v>2014</v>
      </c>
      <c r="H41" s="38">
        <f t="shared" si="3"/>
        <v>0.11436357243319262</v>
      </c>
    </row>
    <row r="42" spans="2:8" x14ac:dyDescent="0.35">
      <c r="B42" s="47">
        <f t="shared" si="4"/>
        <v>2015</v>
      </c>
      <c r="C42" s="48">
        <f t="shared" si="2"/>
        <v>6.1923167941942081E-2</v>
      </c>
      <c r="G42" s="37">
        <f t="shared" si="5"/>
        <v>2015</v>
      </c>
      <c r="H42" s="38">
        <f t="shared" si="3"/>
        <v>6.1923167941942081E-2</v>
      </c>
    </row>
    <row r="43" spans="2:8" x14ac:dyDescent="0.35">
      <c r="B43" s="47">
        <f t="shared" si="4"/>
        <v>2016</v>
      </c>
      <c r="C43" s="48">
        <f t="shared" si="2"/>
        <v>0.11357896300698256</v>
      </c>
      <c r="G43" s="37">
        <f t="shared" si="5"/>
        <v>2016</v>
      </c>
      <c r="H43" s="38">
        <f t="shared" si="3"/>
        <v>0.11357896300698256</v>
      </c>
    </row>
    <row r="44" spans="2:8" x14ac:dyDescent="0.35">
      <c r="B44" s="47">
        <v>2017</v>
      </c>
      <c r="C44" s="48">
        <f t="shared" si="2"/>
        <v>0.12694283236608639</v>
      </c>
      <c r="G44" s="37">
        <f t="shared" si="5"/>
        <v>2017</v>
      </c>
      <c r="H44" s="38">
        <f t="shared" si="3"/>
        <v>0.12694283236608639</v>
      </c>
    </row>
    <row r="45" spans="2:8" x14ac:dyDescent="0.35">
      <c r="B45" s="47">
        <v>2018</v>
      </c>
      <c r="C45" s="48">
        <f t="shared" si="2"/>
        <v>-0.10204806440156278</v>
      </c>
      <c r="G45" s="37">
        <f t="shared" si="5"/>
        <v>2018</v>
      </c>
      <c r="H45" s="38">
        <f t="shared" si="3"/>
        <v>-0.10204806440156278</v>
      </c>
    </row>
    <row r="46" spans="2:8" x14ac:dyDescent="0.35">
      <c r="B46" s="47">
        <v>2019</v>
      </c>
      <c r="C46" s="48">
        <f t="shared" si="2"/>
        <v>2.2742254449571675E-2</v>
      </c>
      <c r="G46" s="37">
        <v>2019</v>
      </c>
      <c r="H46" s="38">
        <f t="shared" si="3"/>
        <v>2.2742254449571675E-2</v>
      </c>
    </row>
    <row r="47" spans="2:8" x14ac:dyDescent="0.35">
      <c r="B47" s="47">
        <v>2020</v>
      </c>
      <c r="C47" s="48">
        <f t="shared" si="2"/>
        <v>4.1379310344827447E-2</v>
      </c>
      <c r="G47" s="37">
        <f>B47</f>
        <v>2020</v>
      </c>
      <c r="H47" s="38">
        <f t="shared" si="3"/>
        <v>4.1379310344827447E-2</v>
      </c>
    </row>
    <row r="48" spans="2:8" x14ac:dyDescent="0.35">
      <c r="B48" s="47">
        <v>2021</v>
      </c>
      <c r="C48" s="48">
        <f t="shared" si="2"/>
        <v>0.18258340038373455</v>
      </c>
      <c r="G48" s="37">
        <v>2021</v>
      </c>
      <c r="H48" s="38">
        <f t="shared" si="3"/>
        <v>0.18258340038373455</v>
      </c>
    </row>
    <row r="49" spans="2:8" x14ac:dyDescent="0.35">
      <c r="B49" s="47">
        <v>2022</v>
      </c>
      <c r="C49" s="64">
        <f t="shared" si="2"/>
        <v>-6.3118228921337782E-2</v>
      </c>
      <c r="G49" s="37">
        <f>B49</f>
        <v>2022</v>
      </c>
      <c r="H49" s="66">
        <f>C49</f>
        <v>-6.3118228921337782E-2</v>
      </c>
    </row>
    <row r="50" spans="2:8" x14ac:dyDescent="0.35">
      <c r="B50" s="47">
        <v>2023</v>
      </c>
      <c r="C50" s="64">
        <f t="shared" si="2"/>
        <v>7.7314116529802801E-2</v>
      </c>
      <c r="G50" s="37">
        <f>B50</f>
        <v>2023</v>
      </c>
      <c r="H50" s="66">
        <f t="shared" ref="H50:H52" si="6">C50</f>
        <v>7.7314116529802801E-2</v>
      </c>
    </row>
    <row r="51" spans="2:8" x14ac:dyDescent="0.35">
      <c r="B51" s="47">
        <v>2024</v>
      </c>
      <c r="C51" s="64">
        <f t="shared" si="2"/>
        <v>0.11604874254602016</v>
      </c>
      <c r="G51" s="37">
        <f>B51</f>
        <v>2024</v>
      </c>
      <c r="H51" s="66">
        <f>C51</f>
        <v>0.11604874254602016</v>
      </c>
    </row>
    <row r="52" spans="2:8" ht="15" thickBot="1" x14ac:dyDescent="0.4">
      <c r="B52" s="53">
        <v>2025</v>
      </c>
      <c r="C52" s="54">
        <f t="shared" si="2"/>
        <v>3.9957255029503536E-3</v>
      </c>
      <c r="G52" s="72">
        <f>B52</f>
        <v>2025</v>
      </c>
      <c r="H52" s="65">
        <f t="shared" si="6"/>
        <v>3.9957255029503536E-3</v>
      </c>
    </row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customProperties>
    <customPr name="Guid" r:id="rId2"/>
  </customProperties>
  <ignoredErrors>
    <ignoredError sqref="B30:B43 C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T150"/>
  <sheetViews>
    <sheetView zoomScale="70" zoomScaleNormal="70" zoomScalePageLayoutView="150" workbookViewId="0">
      <selection activeCell="M17" sqref="M17"/>
    </sheetView>
  </sheetViews>
  <sheetFormatPr defaultColWidth="11.453125" defaultRowHeight="14.5" x14ac:dyDescent="0.35"/>
  <cols>
    <col min="1" max="1" width="12.54296875" bestFit="1" customWidth="1"/>
    <col min="10" max="10" width="14.08984375" bestFit="1" customWidth="1"/>
    <col min="11" max="11" width="24.08984375" bestFit="1" customWidth="1"/>
    <col min="33" max="33" width="15" bestFit="1" customWidth="1"/>
    <col min="43" max="43" width="10.90625"/>
    <col min="44" max="44" width="25.6328125" bestFit="1" customWidth="1"/>
    <col min="53" max="53" width="15.6328125" bestFit="1" customWidth="1"/>
  </cols>
  <sheetData>
    <row r="1" spans="1:20" ht="15" thickBot="1" x14ac:dyDescent="0.4"/>
    <row r="2" spans="1:20" ht="18.5" x14ac:dyDescent="0.45">
      <c r="K2" s="56" t="s">
        <v>46</v>
      </c>
      <c r="L2" s="57"/>
    </row>
    <row r="3" spans="1:20" x14ac:dyDescent="0.35">
      <c r="B3" s="1" t="s">
        <v>43</v>
      </c>
      <c r="D3" s="1" t="s">
        <v>42</v>
      </c>
      <c r="F3" s="1" t="s">
        <v>29</v>
      </c>
      <c r="H3" s="1" t="s">
        <v>41</v>
      </c>
      <c r="K3" s="58"/>
      <c r="L3" s="59"/>
    </row>
    <row r="4" spans="1:20" x14ac:dyDescent="0.35">
      <c r="A4" t="str">
        <f>Main!B4</f>
        <v>Date</v>
      </c>
      <c r="B4" t="str">
        <f>Main!C4</f>
        <v>AVF</v>
      </c>
      <c r="K4" s="60" t="s">
        <v>34</v>
      </c>
      <c r="L4" s="83" t="str">
        <f>B4</f>
        <v>AVF</v>
      </c>
    </row>
    <row r="5" spans="1:20" x14ac:dyDescent="0.35">
      <c r="A5" s="17">
        <f>Main!B5</f>
        <v>41274</v>
      </c>
      <c r="K5" s="58" t="s">
        <v>30</v>
      </c>
      <c r="L5" s="70">
        <f>D150</f>
        <v>2.8765140684668782E-2</v>
      </c>
    </row>
    <row r="6" spans="1:20" x14ac:dyDescent="0.35">
      <c r="A6" s="17">
        <f>Main!B6</f>
        <v>41305</v>
      </c>
      <c r="B6" s="14">
        <f>Main!C6/Main!C5-1</f>
        <v>1.7036963236026548E-2</v>
      </c>
      <c r="K6" s="58" t="s">
        <v>31</v>
      </c>
      <c r="L6" s="71">
        <f>F150</f>
        <v>5.7209781505674732E-3</v>
      </c>
    </row>
    <row r="7" spans="1:20" x14ac:dyDescent="0.35">
      <c r="A7" s="17">
        <f>Main!B7</f>
        <v>41333</v>
      </c>
      <c r="B7" s="14">
        <f>Main!C7/Main!C6-1</f>
        <v>8.9145768025078453E-3</v>
      </c>
      <c r="D7" s="16">
        <f>STDEV($B$6:B7)</f>
        <v>5.7433945265586922E-3</v>
      </c>
      <c r="F7" s="13">
        <f>AVERAGE($B$6:B7)</f>
        <v>1.2975770019267197E-2</v>
      </c>
      <c r="H7" s="18">
        <f t="shared" ref="H7:H38" si="0">(F7-(2%/12))/D7</f>
        <v>1.9690625988350272</v>
      </c>
      <c r="K7" s="58" t="s">
        <v>32</v>
      </c>
      <c r="L7" s="71">
        <v>0.02</v>
      </c>
    </row>
    <row r="8" spans="1:20" x14ac:dyDescent="0.35">
      <c r="A8" s="17">
        <f>Main!B8</f>
        <v>41362</v>
      </c>
      <c r="B8" s="14">
        <f>Main!C8/Main!C7-1</f>
        <v>-5.825808330904847E-4</v>
      </c>
      <c r="D8" s="16">
        <f>STDEV($B$6:B8)</f>
        <v>8.8187064219038529E-3</v>
      </c>
      <c r="F8" s="13">
        <f>AVERAGE($B$6:B8)</f>
        <v>8.4563197351479689E-3</v>
      </c>
      <c r="H8" s="18">
        <f t="shared" si="0"/>
        <v>0.76991485413520511</v>
      </c>
      <c r="K8" s="58" t="s">
        <v>33</v>
      </c>
      <c r="L8" s="84">
        <f>(L6-(L7/12))/L5</f>
        <v>0.14094530349582715</v>
      </c>
    </row>
    <row r="9" spans="1:20" x14ac:dyDescent="0.35">
      <c r="A9" s="17">
        <f>Main!B9</f>
        <v>41394</v>
      </c>
      <c r="B9" s="14">
        <f>Main!C9/Main!C8-1</f>
        <v>-1.1172641601088218E-2</v>
      </c>
      <c r="D9" s="16">
        <f>STDEV($B$6:B9)</f>
        <v>1.2172527240553456E-2</v>
      </c>
      <c r="F9" s="13">
        <f>AVERAGE($B$6:B9)</f>
        <v>3.5490794010889226E-3</v>
      </c>
      <c r="H9" s="18">
        <f t="shared" si="0"/>
        <v>0.15464436408496113</v>
      </c>
      <c r="J9" s="18"/>
      <c r="K9" s="58" t="s">
        <v>45</v>
      </c>
      <c r="L9" s="84">
        <f>L8*SQRT(12)</f>
        <v>0.4882488534859758</v>
      </c>
    </row>
    <row r="10" spans="1:20" ht="15" thickBot="1" x14ac:dyDescent="0.4">
      <c r="A10" s="17">
        <f>Main!B10</f>
        <v>41425</v>
      </c>
      <c r="B10" s="14">
        <f>Main!C10/Main!C9-1</f>
        <v>6.4845745726075821E-2</v>
      </c>
      <c r="D10" s="16">
        <f>STDEV($B$6:B10)</f>
        <v>2.9369781665478358E-2</v>
      </c>
      <c r="F10" s="13">
        <f>AVERAGE($B$6:B10)</f>
        <v>1.5808412666086302E-2</v>
      </c>
      <c r="H10" s="18">
        <f t="shared" si="0"/>
        <v>0.48150667786686463</v>
      </c>
      <c r="K10" s="61" t="s">
        <v>44</v>
      </c>
      <c r="L10" s="67">
        <f>(summary!C13-'Stddev sharpe'!L7)/(_xlfn.STDEV.P(B6:B150)*SQRT(12))</f>
        <v>0.45839256539575107</v>
      </c>
    </row>
    <row r="11" spans="1:20" x14ac:dyDescent="0.35">
      <c r="A11" s="17">
        <f>Main!B11</f>
        <v>41453</v>
      </c>
      <c r="B11" s="14">
        <f>Main!C11/Main!C10-1</f>
        <v>-3.3770068278280108E-2</v>
      </c>
      <c r="D11" s="16">
        <f>STDEV($B$6:B11)</f>
        <v>3.3162301219720039E-2</v>
      </c>
      <c r="F11" s="13">
        <f>AVERAGE($B$6:B11)</f>
        <v>7.5453325086919003E-3</v>
      </c>
      <c r="H11" s="18">
        <f t="shared" si="0"/>
        <v>0.17726953877764887</v>
      </c>
      <c r="M11" s="11"/>
      <c r="N11" s="11"/>
      <c r="O11" s="11"/>
      <c r="P11" s="11"/>
      <c r="Q11" s="11"/>
      <c r="R11" s="11"/>
      <c r="S11" s="11"/>
      <c r="T11" s="11"/>
    </row>
    <row r="12" spans="1:20" x14ac:dyDescent="0.35">
      <c r="A12" s="17">
        <f>Main!B12</f>
        <v>41486</v>
      </c>
      <c r="B12" s="14">
        <f>Main!C12/Main!C11-1</f>
        <v>1.3750954927425507E-2</v>
      </c>
      <c r="D12" s="16">
        <f>STDEV($B$6:B12)</f>
        <v>3.036362809827069E-2</v>
      </c>
      <c r="F12" s="13">
        <f>AVERAGE($B$6:B12)</f>
        <v>8.4318499970824166E-3</v>
      </c>
      <c r="H12" s="18">
        <f t="shared" si="0"/>
        <v>0.2228054996761421</v>
      </c>
    </row>
    <row r="13" spans="1:20" x14ac:dyDescent="0.35">
      <c r="A13" s="17">
        <f>Main!B13</f>
        <v>41516</v>
      </c>
      <c r="B13" s="14">
        <f>Main!C13/Main!C12-1</f>
        <v>-1.7897513187641323E-3</v>
      </c>
      <c r="D13" s="16">
        <f>STDEV($B$6:B13)</f>
        <v>2.8342599083152356E-2</v>
      </c>
      <c r="F13" s="13">
        <f>AVERAGE($B$6:B13)</f>
        <v>7.1541498326015973E-3</v>
      </c>
      <c r="H13" s="18">
        <f t="shared" si="0"/>
        <v>0.19361256001383606</v>
      </c>
      <c r="L13" s="13"/>
    </row>
    <row r="14" spans="1:20" x14ac:dyDescent="0.35">
      <c r="A14" s="17">
        <f>Main!B14</f>
        <v>41547</v>
      </c>
      <c r="B14" s="14">
        <f>Main!C14/Main!C13-1</f>
        <v>2.425214683400978E-2</v>
      </c>
      <c r="D14" s="16">
        <f>STDEV($B$6:B14)</f>
        <v>2.7117751501385571E-2</v>
      </c>
      <c r="F14" s="13">
        <f>AVERAGE($B$6:B14)</f>
        <v>9.0539272772025073E-3</v>
      </c>
      <c r="H14" s="18">
        <f t="shared" si="0"/>
        <v>0.2724142010873723</v>
      </c>
      <c r="L14" s="55"/>
    </row>
    <row r="15" spans="1:20" x14ac:dyDescent="0.35">
      <c r="A15" s="17">
        <f>Main!B15</f>
        <v>41578</v>
      </c>
      <c r="B15" s="14">
        <f>Main!C15/Main!C14-1</f>
        <v>1.7320803390455053E-2</v>
      </c>
      <c r="D15" s="16">
        <f>STDEV($B$6:B15)</f>
        <v>2.5700165776663505E-2</v>
      </c>
      <c r="F15" s="13">
        <f>AVERAGE($B$6:B15)</f>
        <v>9.8806148885277612E-3</v>
      </c>
      <c r="H15" s="18">
        <f t="shared" si="0"/>
        <v>0.31960681861902995</v>
      </c>
    </row>
    <row r="16" spans="1:20" x14ac:dyDescent="0.35">
      <c r="A16" s="17">
        <f>Main!B16</f>
        <v>41607</v>
      </c>
      <c r="B16" s="14">
        <f>Main!C16/Main!C15-1</f>
        <v>2.0014490128599904E-2</v>
      </c>
      <c r="D16" s="16">
        <f>STDEV($B$6:B16)</f>
        <v>2.4572029155056491E-2</v>
      </c>
      <c r="F16" s="13">
        <f>AVERAGE($B$6:B16)</f>
        <v>1.0801876273988865E-2</v>
      </c>
      <c r="H16" s="18">
        <f t="shared" si="0"/>
        <v>0.37177269934348633</v>
      </c>
      <c r="L16" s="13"/>
    </row>
    <row r="17" spans="1:12" x14ac:dyDescent="0.35">
      <c r="A17" s="17">
        <f>Main!B17</f>
        <v>41639</v>
      </c>
      <c r="B17" s="14">
        <f>Main!C17/Main!C16-1</f>
        <v>1.0032850927816916E-2</v>
      </c>
      <c r="D17" s="16">
        <f>STDEV($B$6:B17)</f>
        <v>2.3429562298749058E-2</v>
      </c>
      <c r="F17" s="13">
        <f>AVERAGE($B$6:B17)</f>
        <v>1.0737790828474536E-2</v>
      </c>
      <c r="H17" s="18">
        <f t="shared" si="0"/>
        <v>0.38716575436375911</v>
      </c>
      <c r="L17" s="14"/>
    </row>
    <row r="18" spans="1:12" x14ac:dyDescent="0.35">
      <c r="A18" s="17">
        <f>Main!B18</f>
        <v>41670</v>
      </c>
      <c r="B18" s="14">
        <f>Main!C18/Main!C17-1</f>
        <v>-1.1427566807314937E-3</v>
      </c>
      <c r="C18" s="13">
        <f>(1+B6)*(1+B7)*(1+B8)*(1+B9)*(1+B10)*(1+B11)*(1+B12)*(1+B13)*(1+B14)*(1+B15)*(1+B16)*(1+B17)-1</f>
        <v>0.13340639633356588</v>
      </c>
      <c r="D18" s="16">
        <f>STDEV($B$6:B18)</f>
        <v>2.2672814486240974E-2</v>
      </c>
      <c r="F18" s="13">
        <f>AVERAGE($B$6:B18)</f>
        <v>9.8239025585356108E-3</v>
      </c>
      <c r="H18" s="18">
        <f t="shared" si="0"/>
        <v>0.35978047175480454</v>
      </c>
    </row>
    <row r="19" spans="1:12" x14ac:dyDescent="0.35">
      <c r="A19" s="17">
        <f>Main!B19</f>
        <v>41698</v>
      </c>
      <c r="B19" s="14">
        <f>Main!C19/Main!C18-1</f>
        <v>1.5136847663469233E-2</v>
      </c>
      <c r="D19" s="16">
        <f>STDEV($B$6:B19)</f>
        <v>2.1829565950410468E-2</v>
      </c>
      <c r="F19" s="13">
        <f>AVERAGE($B$6:B19)</f>
        <v>1.020339863745944E-2</v>
      </c>
      <c r="H19" s="18">
        <f t="shared" si="0"/>
        <v>0.39106283607220577</v>
      </c>
    </row>
    <row r="20" spans="1:12" x14ac:dyDescent="0.35">
      <c r="A20" s="17">
        <f>Main!B20</f>
        <v>41729</v>
      </c>
      <c r="B20" s="14">
        <f>Main!C20/Main!C19-1</f>
        <v>5.1148677936714293E-3</v>
      </c>
      <c r="D20" s="16">
        <f>STDEV($B$6:B20)</f>
        <v>2.1076487036146854E-2</v>
      </c>
      <c r="F20" s="13">
        <f>AVERAGE($B$6:B20)</f>
        <v>9.8641632478735728E-3</v>
      </c>
      <c r="H20" s="18">
        <f t="shared" si="0"/>
        <v>0.38894036597028409</v>
      </c>
    </row>
    <row r="21" spans="1:12" x14ac:dyDescent="0.35">
      <c r="A21" s="17">
        <f>Main!B21</f>
        <v>41759</v>
      </c>
      <c r="B21" s="14">
        <f>Main!C21/Main!C20-1</f>
        <v>9.4014145247542924E-3</v>
      </c>
      <c r="D21" s="16">
        <f>STDEV($B$6:B21)</f>
        <v>2.0362149581752715E-2</v>
      </c>
      <c r="F21" s="13">
        <f>AVERAGE($B$6:B21)</f>
        <v>9.8352414526786183E-3</v>
      </c>
      <c r="H21" s="18">
        <f t="shared" si="0"/>
        <v>0.4011646586336895</v>
      </c>
    </row>
    <row r="22" spans="1:12" x14ac:dyDescent="0.35">
      <c r="A22" s="17">
        <f>Main!B22</f>
        <v>41789</v>
      </c>
      <c r="B22" s="14">
        <f>Main!C22/Main!C21-1</f>
        <v>1.2048192771084265E-2</v>
      </c>
      <c r="D22" s="16">
        <f>STDEV($B$6:B22)</f>
        <v>1.9722870796881283E-2</v>
      </c>
      <c r="F22" s="13">
        <f>AVERAGE($B$6:B22)</f>
        <v>9.9654150596436564E-3</v>
      </c>
      <c r="H22" s="18">
        <f t="shared" si="0"/>
        <v>0.4207677715096752</v>
      </c>
    </row>
    <row r="23" spans="1:12" x14ac:dyDescent="0.35">
      <c r="A23" s="17">
        <f>Main!B23</f>
        <v>41820</v>
      </c>
      <c r="B23" s="14">
        <f>Main!C23/Main!C22-1</f>
        <v>1.2580209388720176E-2</v>
      </c>
      <c r="D23" s="16">
        <f>STDEV($B$6:B23)</f>
        <v>1.9143918443446335E-2</v>
      </c>
      <c r="F23" s="13">
        <f>AVERAGE($B$6:B23)</f>
        <v>1.0110681411259018E-2</v>
      </c>
      <c r="H23" s="18">
        <f t="shared" si="0"/>
        <v>0.44108079385822119</v>
      </c>
    </row>
    <row r="24" spans="1:12" x14ac:dyDescent="0.35">
      <c r="A24" s="17">
        <f>Main!B24</f>
        <v>41851</v>
      </c>
      <c r="B24" s="14">
        <f>Main!C24/Main!C23-1</f>
        <v>3.5687484365880096E-2</v>
      </c>
      <c r="D24" s="16">
        <f>STDEV($B$6:B24)</f>
        <v>1.9507927344046421E-2</v>
      </c>
      <c r="F24" s="13">
        <f>AVERAGE($B$6:B24)</f>
        <v>1.1456828935186444E-2</v>
      </c>
      <c r="H24" s="18">
        <f t="shared" si="0"/>
        <v>0.50185558393047913</v>
      </c>
    </row>
    <row r="25" spans="1:12" x14ac:dyDescent="0.35">
      <c r="A25" s="17">
        <f>Main!B25</f>
        <v>41880</v>
      </c>
      <c r="B25" s="14">
        <f>Main!C25/Main!C24-1</f>
        <v>1.795346590451663E-2</v>
      </c>
      <c r="D25" s="16">
        <f>STDEV($B$6:B25)</f>
        <v>1.9043111897407389E-2</v>
      </c>
      <c r="F25" s="13">
        <f>AVERAGE($B$6:B25)</f>
        <v>1.1781660783652953E-2</v>
      </c>
      <c r="H25" s="18">
        <f t="shared" si="0"/>
        <v>0.53116287776281901</v>
      </c>
    </row>
    <row r="26" spans="1:12" x14ac:dyDescent="0.35">
      <c r="A26" s="17">
        <f>Main!B27</f>
        <v>41912</v>
      </c>
      <c r="B26" s="14">
        <f>Main!C27/Main!C25-1</f>
        <v>1.1072445428661482E-3</v>
      </c>
      <c r="D26" s="16">
        <f>STDEV($B$6:B26)</f>
        <v>1.8706522126289194E-2</v>
      </c>
      <c r="F26" s="13">
        <f>AVERAGE($B$6:B26)</f>
        <v>1.127335524837739E-2</v>
      </c>
      <c r="H26" s="18">
        <f t="shared" si="0"/>
        <v>0.51354754864935437</v>
      </c>
    </row>
    <row r="27" spans="1:12" x14ac:dyDescent="0.35">
      <c r="A27" s="17">
        <f>Main!B28</f>
        <v>41943</v>
      </c>
      <c r="B27" s="14">
        <f>Main!C28/Main!C27-1</f>
        <v>6.7151208721758504E-3</v>
      </c>
      <c r="D27" s="16">
        <f>STDEV($B$6:B27)</f>
        <v>1.8281544779482347E-2</v>
      </c>
      <c r="F27" s="13">
        <f>AVERAGE($B$6:B27)</f>
        <v>1.1066162776731866E-2</v>
      </c>
      <c r="H27" s="18">
        <f t="shared" si="0"/>
        <v>0.5141521804335919</v>
      </c>
    </row>
    <row r="28" spans="1:12" x14ac:dyDescent="0.35">
      <c r="A28" s="17">
        <f>Main!B29</f>
        <v>41971</v>
      </c>
      <c r="B28" s="14">
        <f>Main!C29/Main!C28-1</f>
        <v>1.0594051636192425E-2</v>
      </c>
      <c r="D28" s="16">
        <f>STDEV($B$6:B28)</f>
        <v>1.7861494475947422E-2</v>
      </c>
      <c r="F28" s="13">
        <f>AVERAGE($B$6:B28)</f>
        <v>1.1045636205404065E-2</v>
      </c>
      <c r="H28" s="18">
        <f t="shared" si="0"/>
        <v>0.52509433358822633</v>
      </c>
    </row>
    <row r="29" spans="1:12" x14ac:dyDescent="0.35">
      <c r="A29" s="17">
        <f>Main!B30</f>
        <v>42004</v>
      </c>
      <c r="B29" s="14">
        <f>Main!C30/Main!C29-1</f>
        <v>-1.560801366671849E-2</v>
      </c>
      <c r="D29" s="16">
        <f>STDEV($B$6:B29)</f>
        <v>1.8296521419373803E-2</v>
      </c>
      <c r="F29" s="13">
        <f>AVERAGE($B$6:B29)</f>
        <v>9.9350674607322914E-3</v>
      </c>
      <c r="H29" s="18">
        <f t="shared" si="0"/>
        <v>0.45191108214211628</v>
      </c>
    </row>
    <row r="30" spans="1:12" x14ac:dyDescent="0.35">
      <c r="A30" s="17">
        <f>Main!B31</f>
        <v>42034</v>
      </c>
      <c r="B30" s="14">
        <f>Main!C31/Main!C30-1</f>
        <v>2.7766821803265618E-2</v>
      </c>
      <c r="C30" s="13">
        <f>(1+B18)*(1+B19)*(1+B20)*(1+B21)*(1+B22)*(1+B23)*(1+B24)*(1+B25)*(1+B26)*(1+B27)*(1+B28)*(1+B29)-1</f>
        <v>0.11436357243319306</v>
      </c>
      <c r="D30" s="16">
        <f>STDEV($B$6:B30)</f>
        <v>1.826288884317509E-2</v>
      </c>
      <c r="F30" s="13">
        <f>AVERAGE($B$6:B30)</f>
        <v>1.0648337634433624E-2</v>
      </c>
      <c r="H30" s="18">
        <f t="shared" si="0"/>
        <v>0.49179902724554125</v>
      </c>
    </row>
    <row r="31" spans="1:12" x14ac:dyDescent="0.35">
      <c r="A31" s="17">
        <f>Main!B32</f>
        <v>42062</v>
      </c>
      <c r="B31" s="14">
        <f>Main!C32/Main!C31-1</f>
        <v>2.1106761838974641E-2</v>
      </c>
      <c r="C31" s="14"/>
      <c r="D31" s="16">
        <f>STDEV($B$6:B31)</f>
        <v>1.8011070351037349E-2</v>
      </c>
      <c r="F31" s="13">
        <f>AVERAGE($B$6:B31)</f>
        <v>1.1050584719223664E-2</v>
      </c>
      <c r="H31" s="18">
        <f t="shared" si="0"/>
        <v>0.52100835040137017</v>
      </c>
    </row>
    <row r="32" spans="1:12" x14ac:dyDescent="0.35">
      <c r="A32" s="17">
        <f>Main!B33</f>
        <v>42094</v>
      </c>
      <c r="B32" s="14">
        <f>Main!C33/Main!C32-1</f>
        <v>1.1425135297654876E-2</v>
      </c>
      <c r="D32" s="16">
        <f>STDEV($B$6:B32)</f>
        <v>1.7661454631299089E-2</v>
      </c>
      <c r="F32" s="13">
        <f>AVERAGE($B$6:B32)</f>
        <v>1.1064456962869264E-2</v>
      </c>
      <c r="H32" s="18">
        <f t="shared" si="0"/>
        <v>0.53210737690587051</v>
      </c>
    </row>
    <row r="33" spans="1:8" x14ac:dyDescent="0.35">
      <c r="A33" s="17">
        <f>Main!B34</f>
        <v>42124</v>
      </c>
      <c r="B33" s="14">
        <f>Main!C34/Main!C33-1</f>
        <v>6.4655172413792927E-2</v>
      </c>
      <c r="D33" s="16">
        <f>STDEV($B$6:B33)</f>
        <v>2.0073472529653306E-2</v>
      </c>
      <c r="F33" s="13">
        <f>AVERAGE($B$6:B33)</f>
        <v>1.2978411086116538E-2</v>
      </c>
      <c r="H33" s="18">
        <f t="shared" si="0"/>
        <v>0.56351706974165661</v>
      </c>
    </row>
    <row r="34" spans="1:8" x14ac:dyDescent="0.35">
      <c r="A34" s="17">
        <f>Main!B35</f>
        <v>42153</v>
      </c>
      <c r="B34" s="14">
        <f>Main!C35/Main!C34-1</f>
        <v>3.9089766857462127E-2</v>
      </c>
      <c r="D34" s="16">
        <f>STDEV($B$6:B34)</f>
        <v>2.0299356551333646E-2</v>
      </c>
      <c r="F34" s="13">
        <f>AVERAGE($B$6:B34)</f>
        <v>1.38788026644388E-2</v>
      </c>
      <c r="H34" s="18">
        <f t="shared" si="0"/>
        <v>0.60160212304708782</v>
      </c>
    </row>
    <row r="35" spans="1:8" x14ac:dyDescent="0.35">
      <c r="A35" s="17">
        <f>Main!B36</f>
        <v>42185</v>
      </c>
      <c r="B35" s="14">
        <f>Main!C36/Main!C35-1</f>
        <v>-1.5786645169958535E-2</v>
      </c>
      <c r="D35" s="16">
        <f>STDEV($B$6:B35)</f>
        <v>2.0668560755872836E-2</v>
      </c>
      <c r="F35" s="13">
        <f>AVERAGE($B$6:B35)</f>
        <v>1.2889954403292221E-2</v>
      </c>
      <c r="H35" s="18">
        <f t="shared" si="0"/>
        <v>0.5430125430207583</v>
      </c>
    </row>
    <row r="36" spans="1:8" x14ac:dyDescent="0.35">
      <c r="A36" s="17">
        <f>Main!B37</f>
        <v>42216</v>
      </c>
      <c r="B36" s="14">
        <f>Main!C37/Main!C36-1</f>
        <v>-5.0849771346665684E-2</v>
      </c>
      <c r="D36" s="16">
        <f>STDEV($B$6:B36)</f>
        <v>2.3323942498217887E-2</v>
      </c>
      <c r="F36" s="13">
        <f>AVERAGE($B$6:B36)</f>
        <v>1.0833834217809708E-2</v>
      </c>
      <c r="H36" s="18">
        <f t="shared" si="0"/>
        <v>0.39303679263672842</v>
      </c>
    </row>
    <row r="37" spans="1:8" x14ac:dyDescent="0.35">
      <c r="A37" s="17">
        <f>Main!B38</f>
        <v>42247</v>
      </c>
      <c r="B37" s="14">
        <f>Main!C38/Main!C37-1</f>
        <v>-7.2199050769451989E-2</v>
      </c>
      <c r="D37" s="16">
        <f>STDEV($B$6:B37)</f>
        <v>2.723801714897716E-2</v>
      </c>
      <c r="F37" s="13">
        <f>AVERAGE($B$6:B37)</f>
        <v>8.2390565619577805E-3</v>
      </c>
      <c r="H37" s="18">
        <f t="shared" si="0"/>
        <v>0.24129472638715624</v>
      </c>
    </row>
    <row r="38" spans="1:8" x14ac:dyDescent="0.35">
      <c r="A38" s="17">
        <f>Main!B39</f>
        <v>42277</v>
      </c>
      <c r="B38" s="14">
        <f>Main!C39/Main!C38-1</f>
        <v>4.960471244768172E-3</v>
      </c>
      <c r="D38" s="16">
        <f>STDEV($B$6:B38)</f>
        <v>2.6815119519573993E-2</v>
      </c>
      <c r="F38" s="13">
        <f>AVERAGE($B$6:B38)</f>
        <v>8.1397054917399132E-3</v>
      </c>
      <c r="H38" s="18">
        <f t="shared" si="0"/>
        <v>0.24139511369129568</v>
      </c>
    </row>
    <row r="39" spans="1:8" x14ac:dyDescent="0.35">
      <c r="A39" s="17">
        <f>Main!B40</f>
        <v>42307</v>
      </c>
      <c r="B39" s="14">
        <f>Main!C40/Main!C39-1</f>
        <v>3.1698287829708516E-2</v>
      </c>
      <c r="D39" s="16">
        <f>STDEV($B$6:B39)</f>
        <v>2.6713010896111292E-2</v>
      </c>
      <c r="F39" s="13">
        <f>AVERAGE($B$6:B39)</f>
        <v>8.832604972268402E-3</v>
      </c>
      <c r="H39" s="18">
        <f t="shared" ref="H39:H70" si="1">(F39-(2%/12))/D39</f>
        <v>0.26825648121323931</v>
      </c>
    </row>
    <row r="40" spans="1:8" x14ac:dyDescent="0.35">
      <c r="A40" s="17">
        <f>Main!B41</f>
        <v>42338</v>
      </c>
      <c r="B40" s="14">
        <f>Main!C41/Main!C40-1</f>
        <v>-7.4755176796115208E-5</v>
      </c>
      <c r="D40" s="16">
        <f>STDEV($B$6:B40)</f>
        <v>2.6360274012645044E-2</v>
      </c>
      <c r="F40" s="13">
        <f>AVERAGE($B$6:B40)</f>
        <v>8.5781089680094149E-3</v>
      </c>
      <c r="H40" s="18">
        <f t="shared" si="1"/>
        <v>0.26219159550569632</v>
      </c>
    </row>
    <row r="41" spans="1:8" x14ac:dyDescent="0.35">
      <c r="A41" s="17">
        <f>Main!B42</f>
        <v>42369</v>
      </c>
      <c r="B41" s="14">
        <f>Main!C42/Main!C41-1</f>
        <v>6.4294258373207569E-3</v>
      </c>
      <c r="D41" s="16">
        <f>STDEV($B$6:B41)</f>
        <v>2.5983437668968882E-2</v>
      </c>
      <c r="F41" s="13">
        <f>AVERAGE($B$6:B41)</f>
        <v>8.5184233254902864E-3</v>
      </c>
      <c r="H41" s="18">
        <f t="shared" si="1"/>
        <v>0.26369708066020975</v>
      </c>
    </row>
    <row r="42" spans="1:8" x14ac:dyDescent="0.35">
      <c r="A42" s="17">
        <f>Main!B44</f>
        <v>42398</v>
      </c>
      <c r="B42" s="14">
        <f>Main!C44/Main!C42-1</f>
        <v>-6.5740603179319623E-2</v>
      </c>
      <c r="C42" s="13">
        <f>(1+B30)*(1+B31)*(1+B32)*(1+B33)*(1+B34)*(1+B35)*(1+B36)*(1+B37)*(1+B38)*(1+B39)*(1+B40)*(1+B41)-1</f>
        <v>6.1923167941942303E-2</v>
      </c>
      <c r="D42" s="16">
        <f>STDEV($B$6:B42)</f>
        <v>2.8379976928409219E-2</v>
      </c>
      <c r="F42" s="13">
        <f>AVERAGE($B$6:B42)</f>
        <v>6.5114226091440722E-3</v>
      </c>
      <c r="H42" s="18">
        <f t="shared" si="1"/>
        <v>0.17071035521623901</v>
      </c>
    </row>
    <row r="43" spans="1:8" x14ac:dyDescent="0.35">
      <c r="A43" s="17">
        <f>Main!B45</f>
        <v>42429</v>
      </c>
      <c r="B43" s="14">
        <f>Main!C45/Main!C44-1</f>
        <v>-7.3149399697861606E-3</v>
      </c>
      <c r="D43" s="16">
        <f>STDEV($B$6:B43)</f>
        <v>2.808354756110517E-2</v>
      </c>
      <c r="F43" s="13">
        <f>AVERAGE($B$6:B43)</f>
        <v>6.147570962330119E-3</v>
      </c>
      <c r="H43" s="18">
        <f t="shared" si="1"/>
        <v>0.1595562058501955</v>
      </c>
    </row>
    <row r="44" spans="1:8" x14ac:dyDescent="0.35">
      <c r="A44" s="17">
        <f>Main!B46</f>
        <v>42460</v>
      </c>
      <c r="B44" s="14">
        <f>Main!C46/Main!C45-1</f>
        <v>5.534641569883858E-2</v>
      </c>
      <c r="D44" s="16">
        <f>STDEV($B$6:B44)</f>
        <v>2.8809643104033344E-2</v>
      </c>
      <c r="F44" s="13">
        <f>AVERAGE($B$6:B44)</f>
        <v>7.4090798017277717E-3</v>
      </c>
      <c r="H44" s="18">
        <f t="shared" si="1"/>
        <v>0.19932260577907568</v>
      </c>
    </row>
    <row r="45" spans="1:8" x14ac:dyDescent="0.35">
      <c r="A45" s="17">
        <f>Main!B47</f>
        <v>42489</v>
      </c>
      <c r="B45" s="14">
        <f>Main!C47/Main!C46-1</f>
        <v>8.2726168791742438E-3</v>
      </c>
      <c r="D45" s="16">
        <f>STDEV($B$6:B45)</f>
        <v>2.8438217971138095E-2</v>
      </c>
      <c r="F45" s="13">
        <f>AVERAGE($B$6:B45)</f>
        <v>7.4306682286639338E-3</v>
      </c>
      <c r="H45" s="18">
        <f t="shared" si="1"/>
        <v>0.2026850475598416</v>
      </c>
    </row>
    <row r="46" spans="1:8" x14ac:dyDescent="0.35">
      <c r="A46" s="17">
        <f>Main!B48</f>
        <v>42521</v>
      </c>
      <c r="B46" s="14">
        <f>Main!C48/Main!C47-1</f>
        <v>-6.7745577719232619E-3</v>
      </c>
      <c r="D46" s="16">
        <f>STDEV($B$6:B46)</f>
        <v>2.8167989007872159E-2</v>
      </c>
      <c r="F46" s="13">
        <f>AVERAGE($B$6:B46)</f>
        <v>7.0841993018203432E-3</v>
      </c>
      <c r="H46" s="18">
        <f t="shared" si="1"/>
        <v>0.1923294074575089</v>
      </c>
    </row>
    <row r="47" spans="1:8" x14ac:dyDescent="0.35">
      <c r="A47" s="17">
        <f>Main!B49</f>
        <v>42551</v>
      </c>
      <c r="B47" s="14">
        <f>Main!C49/Main!C48-1</f>
        <v>-2.5009473285334538E-3</v>
      </c>
      <c r="D47" s="16">
        <f>STDEV($B$6:B47)</f>
        <v>2.7861640613616057E-2</v>
      </c>
      <c r="F47" s="13">
        <f>AVERAGE($B$6:B47)</f>
        <v>6.8559815249071582E-3</v>
      </c>
      <c r="H47" s="18">
        <f t="shared" si="1"/>
        <v>0.18625302544834563</v>
      </c>
    </row>
    <row r="48" spans="1:8" x14ac:dyDescent="0.35">
      <c r="A48" s="17">
        <f>Main!B50</f>
        <v>42580</v>
      </c>
      <c r="B48" s="14">
        <f>Main!C50/Main!C49-1</f>
        <v>2.0285670870688222E-2</v>
      </c>
      <c r="D48" s="16">
        <f>STDEV($B$6:B48)</f>
        <v>2.7604034359383314E-2</v>
      </c>
      <c r="F48" s="13">
        <f>AVERAGE($B$6:B48)</f>
        <v>7.1682998817857871E-3</v>
      </c>
      <c r="H48" s="18">
        <f t="shared" si="1"/>
        <v>0.19930540382221248</v>
      </c>
    </row>
    <row r="49" spans="1:8" x14ac:dyDescent="0.35">
      <c r="A49" s="17">
        <f>Main!B51</f>
        <v>42613</v>
      </c>
      <c r="B49" s="14">
        <f>Main!C51/Main!C50-1</f>
        <v>4.222205674286994E-2</v>
      </c>
      <c r="D49" s="16">
        <f>STDEV($B$6:B49)</f>
        <v>2.778828317391871E-2</v>
      </c>
      <c r="F49" s="13">
        <f>AVERAGE($B$6:B49)</f>
        <v>7.9649761740831545E-3</v>
      </c>
      <c r="H49" s="18">
        <f t="shared" si="1"/>
        <v>0.22665342324307033</v>
      </c>
    </row>
    <row r="50" spans="1:8" x14ac:dyDescent="0.35">
      <c r="A50" s="17">
        <f>Main!B52</f>
        <v>42643</v>
      </c>
      <c r="B50" s="14">
        <f>Main!C52/Main!C51-1</f>
        <v>2.736496141754774E-2</v>
      </c>
      <c r="D50" s="16">
        <f>STDEV($B$6:B50)</f>
        <v>2.7622499557768257E-2</v>
      </c>
      <c r="F50" s="13">
        <f>AVERAGE($B$6:B50)</f>
        <v>8.3960869572712558E-3</v>
      </c>
      <c r="H50" s="18">
        <f t="shared" si="1"/>
        <v>0.24362097559386434</v>
      </c>
    </row>
    <row r="51" spans="1:8" x14ac:dyDescent="0.35">
      <c r="A51" s="17">
        <f>Main!B53</f>
        <v>42674</v>
      </c>
      <c r="B51" s="14">
        <f>Main!C53/Main!C52-1</f>
        <v>2.3715140134918933E-2</v>
      </c>
      <c r="D51" s="16">
        <f>STDEV($B$6:B51)</f>
        <v>2.740708788894301E-2</v>
      </c>
      <c r="F51" s="13">
        <f>AVERAGE($B$6:B51)</f>
        <v>8.72910985243751E-3</v>
      </c>
      <c r="H51" s="18">
        <f t="shared" si="1"/>
        <v>0.25768674199859382</v>
      </c>
    </row>
    <row r="52" spans="1:8" ht="14.25" customHeight="1" x14ac:dyDescent="0.35">
      <c r="A52" s="17">
        <f>Main!B54</f>
        <v>42704</v>
      </c>
      <c r="B52" s="14">
        <f>Main!C54/Main!C53-1</f>
        <v>1.6032608695652373E-2</v>
      </c>
      <c r="D52" s="16">
        <f>STDEV($B$6:B52)</f>
        <v>2.7128473399444748E-2</v>
      </c>
      <c r="F52" s="13">
        <f>AVERAGE($B$6:B52)</f>
        <v>8.884503444846337E-3</v>
      </c>
      <c r="H52" s="18">
        <f t="shared" si="1"/>
        <v>0.26606129552160501</v>
      </c>
    </row>
    <row r="53" spans="1:8" x14ac:dyDescent="0.35">
      <c r="A53" s="17">
        <f>Main!B55</f>
        <v>42734</v>
      </c>
      <c r="B53" s="14">
        <f>Main!C55/Main!C54-1</f>
        <v>2.3401979138806261E-3</v>
      </c>
      <c r="D53" s="16">
        <f>STDEV($B$6:B53)</f>
        <v>2.685493847349749E-2</v>
      </c>
      <c r="F53" s="13">
        <f>AVERAGE($B$6:B53)</f>
        <v>8.7481637462845513E-3</v>
      </c>
      <c r="H53" s="18">
        <f t="shared" si="1"/>
        <v>0.26369440714252418</v>
      </c>
    </row>
    <row r="54" spans="1:8" x14ac:dyDescent="0.35">
      <c r="A54" s="17">
        <f>Main!B56</f>
        <v>42766</v>
      </c>
      <c r="B54" s="14">
        <f>Main!C56/Main!C55-1</f>
        <v>1.5676072310052636E-2</v>
      </c>
      <c r="C54" s="13">
        <f>(1+B42)*(1+B43)*(1+B44)*(1+B45)*(1+B46)*(1+B47)*(1+B48)*(1+B49)*(1+B50)*(1+B51)*(1+B52)*(1+B53)-1</f>
        <v>0.11357896300698256</v>
      </c>
      <c r="D54" s="16">
        <f>STDEV($B$6:B54)</f>
        <v>2.6592150810936799E-2</v>
      </c>
      <c r="F54" s="13">
        <f>AVERAGE($B$6:B54)</f>
        <v>8.889549635341042E-3</v>
      </c>
      <c r="H54" s="18">
        <f t="shared" si="1"/>
        <v>0.27161710310787474</v>
      </c>
    </row>
    <row r="55" spans="1:8" x14ac:dyDescent="0.35">
      <c r="A55" s="17">
        <f>Main!B57</f>
        <v>42794</v>
      </c>
      <c r="B55" s="14">
        <f>Main!C57/Main!C56-1</f>
        <v>3.1722054380664666E-2</v>
      </c>
      <c r="D55" s="16">
        <f>STDEV($B$6:B55)</f>
        <v>2.6516739447561537E-2</v>
      </c>
      <c r="F55" s="13">
        <f>AVERAGE($B$6:B55)</f>
        <v>9.3461997302475147E-3</v>
      </c>
      <c r="H55" s="18">
        <f t="shared" si="1"/>
        <v>0.28961075997927993</v>
      </c>
    </row>
    <row r="56" spans="1:8" x14ac:dyDescent="0.35">
      <c r="A56" s="17">
        <f>Main!B58</f>
        <v>42825</v>
      </c>
      <c r="B56" s="14">
        <f>Main!C58/Main!C57-1</f>
        <v>1.7251257241072127E-2</v>
      </c>
      <c r="D56" s="16">
        <f>STDEV($B$6:B56)</f>
        <v>2.6273561127865584E-2</v>
      </c>
      <c r="E56" s="16"/>
      <c r="F56" s="13">
        <f>AVERAGE($B$6:B56)</f>
        <v>9.5012008579107438E-3</v>
      </c>
      <c r="G56" s="13"/>
      <c r="H56" s="18">
        <f t="shared" si="1"/>
        <v>0.29819079922648234</v>
      </c>
    </row>
    <row r="57" spans="1:8" x14ac:dyDescent="0.35">
      <c r="A57" s="17">
        <f>Main!B59</f>
        <v>42855</v>
      </c>
      <c r="B57" s="14">
        <f>Main!C59/Main!C58-1</f>
        <v>8.0100125156445934E-3</v>
      </c>
      <c r="D57" s="16">
        <f>STDEV($B$6:B57)</f>
        <v>2.6015523871334035E-2</v>
      </c>
      <c r="F57" s="13">
        <f>AVERAGE($B$6:B57)</f>
        <v>9.4725241590210094E-3</v>
      </c>
      <c r="H57" s="18">
        <f t="shared" si="1"/>
        <v>0.30004613902683908</v>
      </c>
    </row>
    <row r="58" spans="1:8" x14ac:dyDescent="0.35">
      <c r="A58" s="17">
        <f>Main!B60</f>
        <v>42886</v>
      </c>
      <c r="B58" s="14">
        <f>Main!C60/Main!C59-1</f>
        <v>5.4010429600197529E-3</v>
      </c>
      <c r="D58" s="16">
        <f>STDEV($B$6:B58)</f>
        <v>2.5770229463635084E-2</v>
      </c>
      <c r="F58" s="13">
        <f>AVERAGE($B$6:B58)</f>
        <v>9.3957037590398536E-3</v>
      </c>
      <c r="H58" s="18">
        <f t="shared" si="1"/>
        <v>0.29992115915303719</v>
      </c>
    </row>
    <row r="59" spans="1:8" x14ac:dyDescent="0.35">
      <c r="A59" s="17">
        <f>Main!B62</f>
        <v>42916</v>
      </c>
      <c r="B59" s="14">
        <f>Main!C62/Main!C60-1</f>
        <v>4.6928064217353072E-3</v>
      </c>
      <c r="D59" s="16">
        <f>STDEV($B$6:B59)</f>
        <v>2.5533977898649231E-2</v>
      </c>
      <c r="F59" s="13">
        <f>AVERAGE($B$6:B59)</f>
        <v>9.3086130676082873E-3</v>
      </c>
      <c r="H59" s="18">
        <f t="shared" si="1"/>
        <v>0.29928538480272932</v>
      </c>
    </row>
    <row r="60" spans="1:8" x14ac:dyDescent="0.35">
      <c r="A60" s="17">
        <f>Main!B63</f>
        <v>42947</v>
      </c>
      <c r="B60" s="14">
        <f>Main!C63/Main!C62-1</f>
        <v>7.2521664310736256E-3</v>
      </c>
      <c r="D60" s="16">
        <f>STDEV($B$6:B60)</f>
        <v>2.5297967101307221E-2</v>
      </c>
      <c r="F60" s="13">
        <f>AVERAGE($B$6:B60)</f>
        <v>9.2712231287622026E-3</v>
      </c>
      <c r="H60" s="18">
        <f t="shared" si="1"/>
        <v>0.30059950792261825</v>
      </c>
    </row>
    <row r="61" spans="1:8" x14ac:dyDescent="0.35">
      <c r="A61" s="17">
        <f>Main!B64</f>
        <v>42978</v>
      </c>
      <c r="B61" s="14">
        <f>Main!C64/Main!C63-1</f>
        <v>5.8575874061870259E-3</v>
      </c>
      <c r="D61" s="16">
        <f>STDEV($B$6:B61)</f>
        <v>2.5071080896292692E-2</v>
      </c>
      <c r="F61" s="13">
        <f>AVERAGE($B$6:B61)</f>
        <v>9.2102653480019316E-3</v>
      </c>
      <c r="H61" s="18">
        <f t="shared" si="1"/>
        <v>0.30088845042380086</v>
      </c>
    </row>
    <row r="62" spans="1:8" x14ac:dyDescent="0.35">
      <c r="A62" s="17">
        <f>Main!B65</f>
        <v>43008</v>
      </c>
      <c r="B62" s="14">
        <f>Main!C65/Main!C64-1</f>
        <v>6.2481043372764056E-3</v>
      </c>
      <c r="D62" s="16">
        <f>STDEV($B$6:B62)</f>
        <v>2.4849321208397331E-2</v>
      </c>
      <c r="F62" s="13">
        <f>AVERAGE($B$6:B62)</f>
        <v>9.1582976109716597E-3</v>
      </c>
      <c r="H62" s="18">
        <f t="shared" si="1"/>
        <v>0.30148231742335663</v>
      </c>
    </row>
    <row r="63" spans="1:8" x14ac:dyDescent="0.35">
      <c r="A63" s="17">
        <f>Main!B66</f>
        <v>43039</v>
      </c>
      <c r="B63" s="14">
        <f>Main!C66/Main!C65-1</f>
        <v>2.2003858210754901E-2</v>
      </c>
      <c r="D63" s="16">
        <f>STDEV($B$6:B63)</f>
        <v>2.468806596677665E-2</v>
      </c>
      <c r="F63" s="13">
        <f>AVERAGE($B$6:B63)</f>
        <v>9.3797727937265426E-3</v>
      </c>
      <c r="H63" s="18">
        <f t="shared" si="1"/>
        <v>0.3124224529146834</v>
      </c>
    </row>
    <row r="64" spans="1:8" x14ac:dyDescent="0.35">
      <c r="A64" s="17">
        <f>Main!B67</f>
        <v>43069</v>
      </c>
      <c r="B64" s="14">
        <f>Main!C67/Main!C66-1</f>
        <v>-3.8341296525689073E-3</v>
      </c>
      <c r="D64" s="16">
        <f>STDEV($B$6:B64)</f>
        <v>2.4534698174128847E-2</v>
      </c>
      <c r="F64" s="13">
        <f>AVERAGE($B$6:B64)</f>
        <v>9.1558083454842468E-3</v>
      </c>
      <c r="H64" s="18">
        <f t="shared" si="1"/>
        <v>0.30524694559783377</v>
      </c>
    </row>
    <row r="65" spans="1:8" x14ac:dyDescent="0.35">
      <c r="A65" s="17">
        <f>Main!B68</f>
        <v>43100</v>
      </c>
      <c r="B65" s="14">
        <f>Main!C68/Main!C67-1</f>
        <v>3.55281856939893E-4</v>
      </c>
      <c r="D65" s="16">
        <f>STDEV($B$6:B65)</f>
        <v>2.4352405820701667E-2</v>
      </c>
      <c r="F65" s="13">
        <f>AVERAGE($B$6:B65)</f>
        <v>9.0091329040085082E-3</v>
      </c>
      <c r="H65" s="18">
        <f t="shared" si="1"/>
        <v>0.30150886493112339</v>
      </c>
    </row>
    <row r="66" spans="1:8" x14ac:dyDescent="0.35">
      <c r="A66" s="17">
        <f>Main!B69</f>
        <v>43131</v>
      </c>
      <c r="B66" s="14">
        <f>Main!C69/Main!C68-1</f>
        <v>3.1372084763821473E-2</v>
      </c>
      <c r="C66" s="13">
        <f>(1+B54)*(1+B55)*(1+B56)*(1+B57)*(1+B58)*(1+B59)*(1+B60)*(1+B61)*(1+B62)*(1+B63)*(1+B64)*(1+B65)-1</f>
        <v>0.12694283236608683</v>
      </c>
      <c r="D66" s="16">
        <f>STDEV($B$6:B66)</f>
        <v>2.4317772552480757E-2</v>
      </c>
      <c r="F66" s="13">
        <f>AVERAGE($B$6:B66)</f>
        <v>9.3757386722021635E-3</v>
      </c>
      <c r="H66" s="18">
        <f t="shared" si="1"/>
        <v>0.31701390367470406</v>
      </c>
    </row>
    <row r="67" spans="1:8" x14ac:dyDescent="0.35">
      <c r="A67" s="17">
        <f>Main!B70</f>
        <v>43159</v>
      </c>
      <c r="B67" s="14">
        <f>Main!C70/Main!C69-1</f>
        <v>-2.0833333333333259E-2</v>
      </c>
      <c r="D67" s="16">
        <f>STDEV($B$6:B67)</f>
        <v>2.4420870066967235E-2</v>
      </c>
      <c r="F67" s="13">
        <f>AVERAGE($B$6:B67)</f>
        <v>8.8884955753386879E-3</v>
      </c>
      <c r="H67" s="18">
        <f t="shared" si="1"/>
        <v>0.29572365312407894</v>
      </c>
    </row>
    <row r="68" spans="1:8" x14ac:dyDescent="0.35">
      <c r="A68" s="17">
        <f>Main!B71</f>
        <v>43190</v>
      </c>
      <c r="B68" s="14">
        <f>Main!C71/Main!C70-1</f>
        <v>-1.8345935173788352E-2</v>
      </c>
      <c r="D68" s="16">
        <f>STDEV($B$6:B68)</f>
        <v>2.4464936581854894E-2</v>
      </c>
      <c r="F68" s="13">
        <f>AVERAGE($B$6:B68)</f>
        <v>8.4562030237652439E-3</v>
      </c>
      <c r="H68" s="18">
        <f t="shared" si="1"/>
        <v>0.27752111003362367</v>
      </c>
    </row>
    <row r="69" spans="1:8" x14ac:dyDescent="0.35">
      <c r="A69" s="17">
        <f>Main!B72</f>
        <v>43220</v>
      </c>
      <c r="B69" s="14">
        <f>Main!C72/Main!C71-1</f>
        <v>1.3673274420826553E-2</v>
      </c>
      <c r="D69" s="16">
        <f>STDEV($B$6:B69)</f>
        <v>2.4278753569006262E-2</v>
      </c>
      <c r="F69" s="13">
        <f>AVERAGE($B$6:B69)</f>
        <v>8.5377197643443266E-3</v>
      </c>
      <c r="H69" s="18">
        <f t="shared" si="1"/>
        <v>0.28300683056683351</v>
      </c>
    </row>
    <row r="70" spans="1:8" x14ac:dyDescent="0.35">
      <c r="A70" s="17">
        <f>Main!B73</f>
        <v>43251</v>
      </c>
      <c r="B70" s="14">
        <f>Main!C73/Main!C72-1</f>
        <v>1.6080579607704371E-2</v>
      </c>
      <c r="D70" s="16">
        <f>STDEV($B$6:B70)</f>
        <v>2.4106490810137868E-2</v>
      </c>
      <c r="F70" s="13">
        <f>AVERAGE($B$6:B70)</f>
        <v>8.6537637619344809E-3</v>
      </c>
      <c r="H70" s="18">
        <f t="shared" si="1"/>
        <v>0.28984297840353535</v>
      </c>
    </row>
    <row r="71" spans="1:8" x14ac:dyDescent="0.35">
      <c r="A71" s="17">
        <f>Main!B74</f>
        <v>43281</v>
      </c>
      <c r="B71" s="14">
        <f>Main!C74/Main!C73-1</f>
        <v>-2.5797101449275273E-2</v>
      </c>
      <c r="D71" s="16">
        <f>STDEV($B$6:B71)</f>
        <v>2.4293318138620141E-2</v>
      </c>
      <c r="F71" s="13">
        <f>AVERAGE($B$6:B71)</f>
        <v>8.1317809557040297E-3</v>
      </c>
      <c r="H71" s="18">
        <f t="shared" ref="H71:H102" si="2">(F71-(2%/12))/D71</f>
        <v>0.26612726397220682</v>
      </c>
    </row>
    <row r="72" spans="1:8" x14ac:dyDescent="0.35">
      <c r="A72" s="17">
        <f>Main!B75</f>
        <v>43312</v>
      </c>
      <c r="B72" s="14">
        <f>Main!C75/Main!C74-1</f>
        <v>-1.1603689378161364E-2</v>
      </c>
      <c r="D72" s="16">
        <f>STDEV($B$6:B72)</f>
        <v>2.422883969812804E-2</v>
      </c>
      <c r="F72" s="13">
        <f>AVERAGE($B$6:B72)</f>
        <v>7.8372216969896207E-3</v>
      </c>
      <c r="H72" s="18">
        <f t="shared" si="2"/>
        <v>0.25467810704941435</v>
      </c>
    </row>
    <row r="73" spans="1:8" x14ac:dyDescent="0.35">
      <c r="A73" s="17">
        <f>Main!B76</f>
        <v>43343</v>
      </c>
      <c r="B73" s="14">
        <f>Main!C76/Main!C75-1</f>
        <v>-9.3919325707405577E-3</v>
      </c>
      <c r="D73" s="16">
        <f>STDEV($B$6:B73)</f>
        <v>2.4137942768434114E-2</v>
      </c>
      <c r="F73" s="13">
        <f>AVERAGE($B$6:B73)</f>
        <v>7.5838517812877072E-3</v>
      </c>
      <c r="H73" s="18">
        <f t="shared" si="2"/>
        <v>0.24514040700929635</v>
      </c>
    </row>
    <row r="74" spans="1:8" x14ac:dyDescent="0.35">
      <c r="A74" s="17">
        <f>Main!B77</f>
        <v>43373</v>
      </c>
      <c r="B74" s="14">
        <f>Main!C77/Main!C76-1</f>
        <v>-1.2519752035979104E-2</v>
      </c>
      <c r="D74" s="16">
        <f>STDEV($B$6:B74)</f>
        <v>2.4081722506066307E-2</v>
      </c>
      <c r="F74" s="13">
        <f>AVERAGE($B$6:B74)</f>
        <v>7.2924952042258693E-3</v>
      </c>
      <c r="H74" s="18">
        <f t="shared" si="2"/>
        <v>0.23361404219079543</v>
      </c>
    </row>
    <row r="75" spans="1:8" x14ac:dyDescent="0.35">
      <c r="A75" s="17">
        <f>Main!B78</f>
        <v>43404</v>
      </c>
      <c r="B75" s="14">
        <f>Main!C78/Main!C77-1</f>
        <v>-7.6932545544066921E-2</v>
      </c>
      <c r="D75" s="16">
        <f>STDEV($B$6:B75)</f>
        <v>2.5939649319421148E-2</v>
      </c>
      <c r="F75" s="13">
        <f>AVERAGE($B$6:B75)</f>
        <v>6.0892803363931146E-3</v>
      </c>
      <c r="H75" s="18">
        <f t="shared" si="2"/>
        <v>0.17049627831380182</v>
      </c>
    </row>
    <row r="76" spans="1:8" x14ac:dyDescent="0.35">
      <c r="A76" s="17">
        <f>Main!B79</f>
        <v>43434</v>
      </c>
      <c r="B76" s="14">
        <f>Main!C79/Main!C78-1</f>
        <v>2.4803307107614359E-2</v>
      </c>
      <c r="D76" s="16">
        <f>STDEV($B$6:B76)</f>
        <v>2.5849287159391849E-2</v>
      </c>
      <c r="F76" s="13">
        <f>AVERAGE($B$6:B76)</f>
        <v>6.3528581782413013E-3</v>
      </c>
      <c r="H76" s="18">
        <f t="shared" si="2"/>
        <v>0.18128900354886557</v>
      </c>
    </row>
    <row r="77" spans="1:8" x14ac:dyDescent="0.35">
      <c r="A77" s="17">
        <f>Main!B80</f>
        <v>43465</v>
      </c>
      <c r="B77" s="14">
        <f>Main!C80/Main!C79-1</f>
        <v>-1.3012361743656498E-2</v>
      </c>
      <c r="D77" s="16">
        <f>STDEV($B$6:B77)</f>
        <v>2.5767869093665269E-2</v>
      </c>
      <c r="F77" s="13">
        <f>AVERAGE($B$6:B77)</f>
        <v>6.0838967904371655E-3</v>
      </c>
      <c r="H77" s="18">
        <f t="shared" si="2"/>
        <v>0.17142395856304715</v>
      </c>
    </row>
    <row r="78" spans="1:8" x14ac:dyDescent="0.35">
      <c r="A78" s="17">
        <f>Main!B81</f>
        <v>43496</v>
      </c>
      <c r="B78" s="14">
        <f>Main!C81/Main!C80-1</f>
        <v>4.001318391562303E-2</v>
      </c>
      <c r="D78" s="16">
        <f>STDEV($B$6:B78)</f>
        <v>2.5894611521463818E-2</v>
      </c>
      <c r="F78" s="13">
        <f>AVERAGE($B$6:B78)</f>
        <v>6.5486815455766982E-3</v>
      </c>
      <c r="H78" s="18">
        <f t="shared" si="2"/>
        <v>0.18853400734988326</v>
      </c>
    </row>
    <row r="79" spans="1:8" x14ac:dyDescent="0.35">
      <c r="A79" s="17">
        <f>Main!B82</f>
        <v>43524</v>
      </c>
      <c r="B79" s="14">
        <f>Main!C82/Main!C81-1</f>
        <v>2.1486974710020812E-2</v>
      </c>
      <c r="D79" s="16">
        <f>STDEV($B$6:B79)</f>
        <v>2.5775203717616234E-2</v>
      </c>
      <c r="F79" s="13">
        <f>AVERAGE($B$6:B79)</f>
        <v>6.7505503721232403E-3</v>
      </c>
      <c r="H79" s="18">
        <f t="shared" si="2"/>
        <v>0.1972393219915449</v>
      </c>
    </row>
    <row r="80" spans="1:8" x14ac:dyDescent="0.35">
      <c r="A80" s="17">
        <f>Main!B83</f>
        <v>43555</v>
      </c>
      <c r="B80" s="14">
        <f>Main!C83/Main!C82-1</f>
        <v>6.5773144700917996E-3</v>
      </c>
      <c r="D80" s="16">
        <f>STDEV($B$6:B80)</f>
        <v>2.5600462374021336E-2</v>
      </c>
      <c r="F80" s="13">
        <f>AVERAGE($B$6:B80)</f>
        <v>6.7482405600961543E-3</v>
      </c>
      <c r="H80" s="18">
        <f t="shared" si="2"/>
        <v>0.19849539509044697</v>
      </c>
    </row>
    <row r="81" spans="1:8" x14ac:dyDescent="0.35">
      <c r="A81" s="17">
        <f>Main!B84</f>
        <v>43585</v>
      </c>
      <c r="B81" s="14">
        <f>Main!C84/Main!C83-1</f>
        <v>1.0109727530514201E-2</v>
      </c>
      <c r="D81" s="16">
        <f>STDEV($B$6:B81)</f>
        <v>2.5432143119626587E-2</v>
      </c>
      <c r="F81" s="13">
        <f>AVERAGE($B$6:B81)</f>
        <v>6.7924706518121807E-3</v>
      </c>
      <c r="H81" s="18">
        <f t="shared" si="2"/>
        <v>0.20154825179439201</v>
      </c>
    </row>
    <row r="82" spans="1:8" x14ac:dyDescent="0.35">
      <c r="A82" s="17">
        <f>Main!B85</f>
        <v>43616</v>
      </c>
      <c r="B82" s="14">
        <f>Main!C85/Main!C84-1</f>
        <v>-3.8752593677529701E-2</v>
      </c>
      <c r="D82" s="16">
        <f>STDEV($B$6:B82)</f>
        <v>2.5791919382056359E-2</v>
      </c>
      <c r="F82" s="13">
        <f>AVERAGE($B$6:B82)</f>
        <v>6.2009763098726757E-3</v>
      </c>
      <c r="H82" s="18">
        <f t="shared" si="2"/>
        <v>0.17580349783353322</v>
      </c>
    </row>
    <row r="83" spans="1:8" x14ac:dyDescent="0.35">
      <c r="A83" s="17">
        <f>Main!B86</f>
        <v>43646</v>
      </c>
      <c r="B83" s="14">
        <f>Main!C86/Main!C85-1</f>
        <v>1.0094597168433861E-2</v>
      </c>
      <c r="D83" s="16">
        <f>STDEV($B$6:B83)</f>
        <v>2.5627684384447107E-2</v>
      </c>
      <c r="F83" s="13">
        <f>AVERAGE($B$6:B83)</f>
        <v>6.2508945260080755E-3</v>
      </c>
      <c r="H83" s="18">
        <f t="shared" si="2"/>
        <v>0.17887795832710809</v>
      </c>
    </row>
    <row r="84" spans="1:8" x14ac:dyDescent="0.35">
      <c r="A84" s="17">
        <f>Main!B87</f>
        <v>43677</v>
      </c>
      <c r="B84" s="14">
        <f>Main!C87/Main!C86-1</f>
        <v>-2.3255813953488857E-3</v>
      </c>
      <c r="D84" s="16">
        <f>STDEV($B$6:B84)</f>
        <v>2.5481151098905943E-2</v>
      </c>
      <c r="F84" s="13">
        <f>AVERAGE($B$6:B84)</f>
        <v>6.1423315396617849E-3</v>
      </c>
      <c r="H84" s="18">
        <f t="shared" si="2"/>
        <v>0.17564610231392902</v>
      </c>
    </row>
    <row r="85" spans="1:8" x14ac:dyDescent="0.35">
      <c r="A85" s="17">
        <f>Main!B88</f>
        <v>43708</v>
      </c>
      <c r="B85" s="14">
        <f>Main!C88/Main!C87-1</f>
        <v>-5.5629055629055513E-2</v>
      </c>
      <c r="D85" s="16">
        <f>STDEV($B$6:B85)</f>
        <v>2.6244361601248465E-2</v>
      </c>
      <c r="F85" s="13">
        <f>AVERAGE($B$6:B85)</f>
        <v>5.370189200052819E-3</v>
      </c>
      <c r="H85" s="18">
        <f t="shared" si="2"/>
        <v>0.1411168840628218</v>
      </c>
    </row>
    <row r="86" spans="1:8" x14ac:dyDescent="0.35">
      <c r="A86" s="17">
        <f>Main!B89</f>
        <v>43738</v>
      </c>
      <c r="B86" s="14">
        <f>Main!C89/Main!C88-1</f>
        <v>4.469646430953933E-3</v>
      </c>
      <c r="D86" s="16">
        <f>STDEV($B$6:B86)</f>
        <v>2.6080010476877576E-2</v>
      </c>
      <c r="F86" s="13">
        <f>AVERAGE($B$6:B86)</f>
        <v>5.359071388088635E-3</v>
      </c>
      <c r="H86" s="18">
        <f t="shared" si="2"/>
        <v>0.14157987876176806</v>
      </c>
    </row>
    <row r="87" spans="1:8" x14ac:dyDescent="0.35">
      <c r="A87" s="17">
        <f>Main!B90</f>
        <v>43769</v>
      </c>
      <c r="B87" s="14">
        <f>Main!C90/Main!C89-1</f>
        <v>2.9886431560073312E-3</v>
      </c>
      <c r="D87" s="16">
        <f>STDEV($B$6:B87)</f>
        <v>2.5919844660311827E-2</v>
      </c>
      <c r="F87" s="13">
        <f>AVERAGE($B$6:B87)</f>
        <v>5.3301637267217901E-3</v>
      </c>
      <c r="H87" s="18">
        <f t="shared" si="2"/>
        <v>0.1413394681976867</v>
      </c>
    </row>
    <row r="88" spans="1:8" x14ac:dyDescent="0.35">
      <c r="A88" s="17">
        <f>Main!B91</f>
        <v>43799</v>
      </c>
      <c r="B88" s="14">
        <f>Main!C91/Main!C90-1</f>
        <v>3.4432525493310884E-3</v>
      </c>
      <c r="D88" s="16">
        <f>STDEV($B$6:B88)</f>
        <v>2.5762144581373145E-2</v>
      </c>
      <c r="F88" s="13">
        <f>AVERAGE($B$6:B88)</f>
        <v>5.3074298571146733E-3</v>
      </c>
      <c r="H88" s="18">
        <f t="shared" si="2"/>
        <v>0.14132220937384207</v>
      </c>
    </row>
    <row r="89" spans="1:8" x14ac:dyDescent="0.35">
      <c r="A89" s="17">
        <f>Main!B92</f>
        <v>43830</v>
      </c>
      <c r="B89" s="14">
        <f>Main!C92/Main!C91-1</f>
        <v>2.3822093176719017E-2</v>
      </c>
      <c r="D89" s="16">
        <f>STDEV($B$6:B89)</f>
        <v>2.5686041296914132E-2</v>
      </c>
      <c r="F89" s="13">
        <f>AVERAGE($B$6:B89)</f>
        <v>5.5278425156813915E-3</v>
      </c>
      <c r="H89" s="18">
        <f t="shared" si="2"/>
        <v>0.150321951303512</v>
      </c>
    </row>
    <row r="90" spans="1:8" x14ac:dyDescent="0.35">
      <c r="A90" s="17">
        <f>Main!B93</f>
        <v>43861</v>
      </c>
      <c r="B90" s="14">
        <f>Main!C93/Main!C92-1</f>
        <v>-4.3312922977763457E-2</v>
      </c>
      <c r="D90" s="16">
        <f>STDEV($B$6:B90)</f>
        <v>2.6076465433400212E-2</v>
      </c>
      <c r="F90" s="13">
        <f>AVERAGE($B$6:B90)</f>
        <v>4.9532452745820405E-3</v>
      </c>
      <c r="H90" s="18">
        <f t="shared" si="2"/>
        <v>0.12603619981816008</v>
      </c>
    </row>
    <row r="91" spans="1:8" x14ac:dyDescent="0.35">
      <c r="A91" s="17">
        <f>Main!B94</f>
        <v>43890</v>
      </c>
      <c r="B91" s="14">
        <f>Main!C94/Main!C93-1</f>
        <v>-2.7757191942329729E-2</v>
      </c>
      <c r="D91" s="16">
        <f>STDEV($B$6:B91)</f>
        <v>2.6161494677080364E-2</v>
      </c>
      <c r="F91" s="13">
        <f>AVERAGE($B$6:B91)</f>
        <v>4.5728913534551592E-3</v>
      </c>
      <c r="H91" s="18">
        <f t="shared" si="2"/>
        <v>0.11108786874224681</v>
      </c>
    </row>
    <row r="92" spans="1:8" x14ac:dyDescent="0.35">
      <c r="A92" s="17">
        <f>Main!B95</f>
        <v>43921</v>
      </c>
      <c r="B92" s="14">
        <f>Main!C95/Main!C94-1</f>
        <v>-0.14087727808190698</v>
      </c>
      <c r="D92" s="16">
        <f>STDEV($B$6:B92)</f>
        <v>3.0325483478534723E-2</v>
      </c>
      <c r="F92" s="13">
        <f>AVERAGE($B$6:B92)</f>
        <v>2.9010503254624912E-3</v>
      </c>
      <c r="H92" s="18">
        <f t="shared" si="2"/>
        <v>4.0704500545541436E-2</v>
      </c>
    </row>
    <row r="93" spans="1:8" x14ac:dyDescent="0.35">
      <c r="A93" s="17">
        <f>Main!B96</f>
        <v>43951</v>
      </c>
      <c r="B93" s="14">
        <f>Main!C96/Main!C95-1</f>
        <v>7.9851588965962117E-2</v>
      </c>
      <c r="D93" s="16">
        <f>STDEV($B$6:B93)</f>
        <v>3.1246646251749916E-2</v>
      </c>
      <c r="F93" s="13">
        <f>AVERAGE($B$6:B93)</f>
        <v>3.7754882645590778E-3</v>
      </c>
      <c r="H93" s="18">
        <f t="shared" si="2"/>
        <v>6.7489534105578133E-2</v>
      </c>
    </row>
    <row r="94" spans="1:8" x14ac:dyDescent="0.35">
      <c r="A94" s="17">
        <f>Main!B97</f>
        <v>43982</v>
      </c>
      <c r="B94" s="14">
        <f>Main!C97/Main!C96-1</f>
        <v>-1.7926501344488477E-3</v>
      </c>
      <c r="D94" s="16">
        <f>STDEV($B$6:B94)</f>
        <v>3.1074207054217439E-2</v>
      </c>
      <c r="F94" s="13">
        <f>AVERAGE($B$6:B94)</f>
        <v>3.7129249117612358E-3</v>
      </c>
      <c r="H94" s="18">
        <f t="shared" si="2"/>
        <v>6.5850698668651883E-2</v>
      </c>
    </row>
    <row r="95" spans="1:8" x14ac:dyDescent="0.35">
      <c r="A95" s="17">
        <f>Main!B98</f>
        <v>44012</v>
      </c>
      <c r="B95" s="14">
        <f>Main!C98/Main!C97-1</f>
        <v>1.4965579167913745E-2</v>
      </c>
      <c r="D95" s="16">
        <f>STDEV($B$6:B95)</f>
        <v>3.0921897551848335E-2</v>
      </c>
      <c r="F95" s="13">
        <f>AVERAGE($B$6:B95)</f>
        <v>3.8379544034962639E-3</v>
      </c>
      <c r="H95" s="18">
        <f t="shared" si="2"/>
        <v>7.0218450636442595E-2</v>
      </c>
    </row>
    <row r="96" spans="1:8" x14ac:dyDescent="0.35">
      <c r="A96" s="17">
        <f>Main!B99</f>
        <v>44043</v>
      </c>
      <c r="B96" s="14">
        <f>Main!C99/Main!C98-1</f>
        <v>1.4966086700088477E-2</v>
      </c>
      <c r="D96" s="16">
        <f>STDEV($B$6:B96)</f>
        <v>3.0771748964675209E-2</v>
      </c>
      <c r="F96" s="13">
        <f>AVERAGE($B$6:B96)</f>
        <v>3.9602415715906834E-3</v>
      </c>
      <c r="H96" s="18">
        <f t="shared" si="2"/>
        <v>7.45350843579594E-2</v>
      </c>
    </row>
    <row r="97" spans="1:8" x14ac:dyDescent="0.35">
      <c r="A97" s="17">
        <f>Main!B100</f>
        <v>44074</v>
      </c>
      <c r="B97" s="14">
        <f>Main!C100/Main!C99-1</f>
        <v>2.5858938040241197E-2</v>
      </c>
      <c r="D97" s="16">
        <f>STDEV($B$6:B97)</f>
        <v>3.0687254122284745E-2</v>
      </c>
      <c r="F97" s="13">
        <f>AVERAGE($B$6:B97)</f>
        <v>4.1982708810325373E-3</v>
      </c>
      <c r="H97" s="18">
        <f t="shared" si="2"/>
        <v>8.2496928668748082E-2</v>
      </c>
    </row>
    <row r="98" spans="1:8" x14ac:dyDescent="0.35">
      <c r="A98" s="17">
        <f>Main!B101</f>
        <v>44104</v>
      </c>
      <c r="B98" s="14">
        <f>Main!C101/Main!C100-1</f>
        <v>-2.1241945762230374E-3</v>
      </c>
      <c r="D98" s="16">
        <f>STDEV($B$6:B98)</f>
        <v>3.052706073459354E-2</v>
      </c>
      <c r="F98" s="13">
        <f>AVERAGE($B$6:B98)</f>
        <v>4.1302873814921546E-3</v>
      </c>
      <c r="H98" s="18">
        <f t="shared" si="2"/>
        <v>8.0702847098334959E-2</v>
      </c>
    </row>
    <row r="99" spans="1:8" x14ac:dyDescent="0.35">
      <c r="A99" s="17">
        <f>Main!B102</f>
        <v>44135</v>
      </c>
      <c r="B99" s="14">
        <f>Main!C102/Main!C101-1</f>
        <v>1.4262399772936751E-2</v>
      </c>
      <c r="D99" s="16">
        <f>STDEV($B$6:B99)</f>
        <v>3.0380472610175048E-2</v>
      </c>
      <c r="F99" s="13">
        <f>AVERAGE($B$6:B99)</f>
        <v>4.2380758111883734E-3</v>
      </c>
      <c r="H99" s="18">
        <f t="shared" si="2"/>
        <v>8.4640195612377941E-2</v>
      </c>
    </row>
    <row r="100" spans="1:8" x14ac:dyDescent="0.35">
      <c r="A100" s="17">
        <f>Main!B103</f>
        <v>44165</v>
      </c>
      <c r="B100" s="14">
        <f>Main!C103/Main!C102-1</f>
        <v>8.7938995382677909E-2</v>
      </c>
      <c r="D100" s="16">
        <f>STDEV($B$6:B100)</f>
        <v>3.141496424850837E-2</v>
      </c>
      <c r="F100" s="13">
        <f>AVERAGE($B$6:B100)</f>
        <v>5.1191381224672105E-3</v>
      </c>
      <c r="H100" s="18">
        <f t="shared" si="2"/>
        <v>0.10989894588100549</v>
      </c>
    </row>
    <row r="101" spans="1:8" x14ac:dyDescent="0.35">
      <c r="A101" s="17">
        <f>Main!B104</f>
        <v>44196</v>
      </c>
      <c r="B101" s="14">
        <f>Main!C104/Main!C103-1</f>
        <v>3.8968555076843936E-2</v>
      </c>
      <c r="D101" s="16">
        <f>STDEV($B$6:B101)</f>
        <v>3.1439573753199085E-2</v>
      </c>
      <c r="F101" s="13">
        <f>AVERAGE($B$6:B101)</f>
        <v>5.4717362157419682E-3</v>
      </c>
      <c r="H101" s="18">
        <f t="shared" si="2"/>
        <v>0.12102802598232179</v>
      </c>
    </row>
    <row r="102" spans="1:8" x14ac:dyDescent="0.35">
      <c r="A102" s="17">
        <f>Main!B105</f>
        <v>44227</v>
      </c>
      <c r="B102" s="14">
        <f>Main!C105/Main!C104-1</f>
        <v>1.3678281859256014E-2</v>
      </c>
      <c r="D102" s="16">
        <f>STDEV($B$6:B102)</f>
        <v>3.1286495169269457E-2</v>
      </c>
      <c r="F102" s="13">
        <f>AVERAGE($B$6:B102)</f>
        <v>5.5563397790771652E-3</v>
      </c>
      <c r="H102" s="18">
        <f t="shared" si="2"/>
        <v>0.1243243479771762</v>
      </c>
    </row>
    <row r="103" spans="1:8" x14ac:dyDescent="0.35">
      <c r="A103" s="17">
        <f>Main!B106</f>
        <v>44255</v>
      </c>
      <c r="B103" s="14">
        <f>Main!C106/Main!C105-1</f>
        <v>5.4768592013676898E-2</v>
      </c>
      <c r="D103" s="16">
        <f>STDEV($B$6:B103)</f>
        <v>3.1519300573089916E-2</v>
      </c>
      <c r="F103" s="13">
        <f>AVERAGE($B$6:B103)</f>
        <v>6.0585056182057336E-3</v>
      </c>
      <c r="H103" s="18">
        <f t="shared" ref="H103:H134" si="3">(F103-(2%/12))/D103</f>
        <v>0.139338084021086</v>
      </c>
    </row>
    <row r="104" spans="1:8" x14ac:dyDescent="0.35">
      <c r="A104" s="17">
        <f>Main!B107</f>
        <v>44286</v>
      </c>
      <c r="B104" s="14">
        <f>Main!C107/Main!C106-1</f>
        <v>3.2416787264833546E-2</v>
      </c>
      <c r="D104" s="16">
        <f>STDEV($B$6:B104)</f>
        <v>3.1469773832932375E-2</v>
      </c>
      <c r="F104" s="13">
        <f>AVERAGE($B$6:B104)</f>
        <v>6.3247508873635902E-3</v>
      </c>
      <c r="H104" s="18">
        <f t="shared" si="3"/>
        <v>0.1480177215580224</v>
      </c>
    </row>
    <row r="105" spans="1:8" x14ac:dyDescent="0.35">
      <c r="A105" s="17">
        <f>Main!B108</f>
        <v>44316</v>
      </c>
      <c r="B105" s="14">
        <f>Main!C108/Main!C107-1</f>
        <v>4.552845528455296E-2</v>
      </c>
      <c r="D105" s="16">
        <f>STDEV($B$6:B105)</f>
        <v>3.1554911944305944E-2</v>
      </c>
      <c r="F105" s="13">
        <f>AVERAGE($B$6:B105)</f>
        <v>6.7167879313354837E-3</v>
      </c>
      <c r="H105" s="18">
        <f t="shared" si="3"/>
        <v>0.16004231840615568</v>
      </c>
    </row>
    <row r="106" spans="1:8" x14ac:dyDescent="0.35">
      <c r="A106" s="17">
        <f>Main!B109</f>
        <v>44347</v>
      </c>
      <c r="B106" s="14">
        <f>Main!C109/Main!C108-1</f>
        <v>3.6466992009438481E-3</v>
      </c>
      <c r="D106" s="16">
        <f>STDEV($B$6:B106)</f>
        <v>3.1398227089607142E-2</v>
      </c>
      <c r="F106" s="13">
        <f>AVERAGE($B$6:B106)</f>
        <v>6.6863910132127944E-3</v>
      </c>
      <c r="H106" s="18">
        <f t="shared" si="3"/>
        <v>0.15987285945223523</v>
      </c>
    </row>
    <row r="107" spans="1:8" x14ac:dyDescent="0.35">
      <c r="A107" s="17">
        <f>Main!B110</f>
        <v>44377</v>
      </c>
      <c r="B107" s="14">
        <f>Main!C110/Main!C109-1</f>
        <v>2.3243387656959547E-2</v>
      </c>
      <c r="D107" s="16">
        <f>STDEV($B$6:B107)</f>
        <v>3.1285385982793276E-2</v>
      </c>
      <c r="F107" s="13">
        <f>AVERAGE($B$6:B107)</f>
        <v>6.8487145097201156E-3</v>
      </c>
      <c r="H107" s="18">
        <f t="shared" si="3"/>
        <v>0.16563797058164906</v>
      </c>
    </row>
    <row r="108" spans="1:8" x14ac:dyDescent="0.35">
      <c r="A108" s="17">
        <f>Main!B111</f>
        <v>44408</v>
      </c>
      <c r="B108" s="14">
        <f>Main!C111/Main!C110-1</f>
        <v>-2.3759791122715423E-2</v>
      </c>
      <c r="D108" s="16">
        <f>STDEV($B$6:B108)</f>
        <v>3.1277395470095115E-2</v>
      </c>
      <c r="F108" s="13">
        <f>AVERAGE($B$6:B108)</f>
        <v>6.5515445521236544E-3</v>
      </c>
      <c r="H108" s="18">
        <f t="shared" si="3"/>
        <v>0.15617917707142551</v>
      </c>
    </row>
    <row r="109" spans="1:8" x14ac:dyDescent="0.35">
      <c r="A109" s="17">
        <f>Main!B112</f>
        <v>44439</v>
      </c>
      <c r="B109" s="14">
        <f>Main!C112/Main!C111-1</f>
        <v>1.2302754747258726E-2</v>
      </c>
      <c r="D109" s="16">
        <f>STDEV($B$6:B109)</f>
        <v>3.113030179436967E-2</v>
      </c>
      <c r="F109" s="13">
        <f>AVERAGE($B$6:B109)</f>
        <v>6.6068446501537986E-3</v>
      </c>
      <c r="H109" s="18">
        <f t="shared" si="3"/>
        <v>0.1586935461184841</v>
      </c>
    </row>
    <row r="110" spans="1:8" x14ac:dyDescent="0.35">
      <c r="A110" s="17">
        <f>Main!B113</f>
        <v>44469</v>
      </c>
      <c r="B110" s="14">
        <f>Main!C113/Main!C112-1</f>
        <v>9.1941875825627406E-3</v>
      </c>
      <c r="D110" s="16">
        <f>STDEV($B$6:B110)</f>
        <v>3.0981304324928263E-2</v>
      </c>
      <c r="F110" s="13">
        <f>AVERAGE($B$6:B110)</f>
        <v>6.6314860114148368E-3</v>
      </c>
      <c r="H110" s="18">
        <f t="shared" si="3"/>
        <v>0.16025210858386499</v>
      </c>
    </row>
    <row r="111" spans="1:8" x14ac:dyDescent="0.35">
      <c r="A111" s="17">
        <f>Main!B114</f>
        <v>44500</v>
      </c>
      <c r="B111" s="14">
        <f>Main!C114/Main!C113-1</f>
        <v>-3.2462432588094003E-3</v>
      </c>
      <c r="D111" s="16">
        <f>STDEV($B$6:B111)</f>
        <v>3.0848344202889847E-2</v>
      </c>
      <c r="F111" s="13">
        <f>AVERAGE($B$6:B111)</f>
        <v>6.5382998862240421E-3</v>
      </c>
      <c r="H111" s="18">
        <f t="shared" si="3"/>
        <v>0.15792203262245125</v>
      </c>
    </row>
    <row r="112" spans="1:8" x14ac:dyDescent="0.35">
      <c r="A112" s="17">
        <f>Main!B115</f>
        <v>44530</v>
      </c>
      <c r="B112" s="14">
        <f>Main!C115/Main!C114-1</f>
        <v>-2.1747124021642139E-2</v>
      </c>
      <c r="D112" s="16">
        <f>STDEV($B$6:B112)</f>
        <v>3.0824017171592649E-2</v>
      </c>
      <c r="F112" s="13">
        <f>AVERAGE($B$6:B112)</f>
        <v>6.2739501300757596E-3</v>
      </c>
      <c r="H112" s="18">
        <f t="shared" si="3"/>
        <v>0.14947057152742427</v>
      </c>
    </row>
    <row r="113" spans="1:8" x14ac:dyDescent="0.35">
      <c r="A113" s="17">
        <f>Main!B116</f>
        <v>44561</v>
      </c>
      <c r="B113" s="14">
        <f>Main!C116/Main!C115-1</f>
        <v>2.5989367985824074E-2</v>
      </c>
      <c r="D113" s="16">
        <f>STDEV($B$6:B113)</f>
        <v>3.0738241018188346E-2</v>
      </c>
      <c r="F113" s="13">
        <f>AVERAGE($B$6:B113)</f>
        <v>6.4565002954067629E-3</v>
      </c>
      <c r="H113" s="18">
        <f t="shared" si="3"/>
        <v>0.15582653626490431</v>
      </c>
    </row>
    <row r="114" spans="1:8" x14ac:dyDescent="0.35">
      <c r="A114" s="17">
        <f>Main!B117</f>
        <v>44592</v>
      </c>
      <c r="B114" s="14">
        <f>Main!C117/Main!C116-1</f>
        <v>-1.5544041450777146E-2</v>
      </c>
      <c r="D114" s="16">
        <f>STDEV($B$6:B114)</f>
        <v>3.0668086556339947E-2</v>
      </c>
      <c r="F114" s="13">
        <f>AVERAGE($B$6:B114)</f>
        <v>6.2546604628729652E-3</v>
      </c>
      <c r="H114" s="18">
        <f t="shared" si="3"/>
        <v>0.14960156668978203</v>
      </c>
    </row>
    <row r="115" spans="1:8" x14ac:dyDescent="0.35">
      <c r="A115" s="17">
        <f>Main!B118</f>
        <v>44620</v>
      </c>
      <c r="B115" s="14">
        <f>Main!C118/Main!C117-1</f>
        <v>2.0361509835194136E-2</v>
      </c>
      <c r="D115" s="16">
        <f>STDEV($B$6:B115)</f>
        <v>3.055670013858185E-2</v>
      </c>
      <c r="F115" s="13">
        <f>AVERAGE($B$6:B115)</f>
        <v>6.382904548075885E-3</v>
      </c>
      <c r="H115" s="18">
        <f t="shared" si="3"/>
        <v>0.15434382181387277</v>
      </c>
    </row>
    <row r="116" spans="1:8" x14ac:dyDescent="0.35">
      <c r="A116" s="17">
        <f>Main!B119</f>
        <v>44651</v>
      </c>
      <c r="B116" s="14">
        <f>Main!C119/Main!C118-1</f>
        <v>2.0319908299899492E-3</v>
      </c>
      <c r="D116" s="16">
        <f>STDEV($B$6:B116)</f>
        <v>3.042029220344683E-2</v>
      </c>
      <c r="F116" s="13">
        <f>AVERAGE($B$6:B116)</f>
        <v>6.3437071271922277E-3</v>
      </c>
      <c r="H116" s="18">
        <f t="shared" si="3"/>
        <v>0.15374738773862334</v>
      </c>
    </row>
    <row r="117" spans="1:8" x14ac:dyDescent="0.35">
      <c r="A117" s="17">
        <f>Main!B120</f>
        <v>44681</v>
      </c>
      <c r="B117" s="14">
        <f>Main!C120/Main!C119-1</f>
        <v>-7.9554908485857112E-3</v>
      </c>
      <c r="D117" s="16">
        <f>STDEV($B$6:B117)</f>
        <v>3.0313081203227659E-2</v>
      </c>
      <c r="F117" s="13">
        <f>AVERAGE($B$6:B117)</f>
        <v>6.2160357166942109E-3</v>
      </c>
      <c r="H117" s="18">
        <f t="shared" si="3"/>
        <v>0.15007940035944412</v>
      </c>
    </row>
    <row r="118" spans="1:8" x14ac:dyDescent="0.35">
      <c r="A118" s="17">
        <f>Main!B121</f>
        <v>44712</v>
      </c>
      <c r="B118" s="14">
        <f>Main!C121/Main!C120-1</f>
        <v>-7.3379107919691045E-4</v>
      </c>
      <c r="D118" s="16">
        <f>STDEV($B$6:B118)</f>
        <v>3.018453271038498E-2</v>
      </c>
      <c r="F118" s="13">
        <f>AVERAGE($B$6:B118)</f>
        <v>6.154532824695174E-3</v>
      </c>
      <c r="H118" s="18">
        <f t="shared" si="3"/>
        <v>0.14868098840849234</v>
      </c>
    </row>
    <row r="119" spans="1:8" x14ac:dyDescent="0.35">
      <c r="A119" s="17">
        <f>Main!B122</f>
        <v>44742</v>
      </c>
      <c r="B119" s="14">
        <f>Main!C122/Main!C121-1</f>
        <v>-3.8447416732231954E-2</v>
      </c>
      <c r="D119" s="16">
        <f>STDEV($B$6:B119)</f>
        <v>3.033963459342006E-2</v>
      </c>
      <c r="F119" s="13">
        <f>AVERAGE($B$6:B119)</f>
        <v>5.7632876531431817E-3</v>
      </c>
      <c r="H119" s="18">
        <f t="shared" si="3"/>
        <v>0.13502538977067882</v>
      </c>
    </row>
    <row r="120" spans="1:8" x14ac:dyDescent="0.35">
      <c r="A120" s="17">
        <f>Main!B123</f>
        <v>44773</v>
      </c>
      <c r="B120" s="14">
        <f>Main!C123/Main!C122-1</f>
        <v>-2.4001745581496703E-3</v>
      </c>
      <c r="D120" s="16">
        <f>STDEV($B$6:B120)</f>
        <v>3.0215863717075898E-2</v>
      </c>
      <c r="F120" s="13">
        <f>AVERAGE($B$6:B120)</f>
        <v>5.6923010252188959E-3</v>
      </c>
      <c r="H120" s="18">
        <f t="shared" si="3"/>
        <v>0.13322916717675098</v>
      </c>
    </row>
    <row r="121" spans="1:8" x14ac:dyDescent="0.35">
      <c r="A121" s="17">
        <f>Main!B124</f>
        <v>44804</v>
      </c>
      <c r="B121" s="14">
        <f>Main!C124/Main!C123-1</f>
        <v>1.3560804899387602E-2</v>
      </c>
      <c r="D121" s="16">
        <f>STDEV($B$6:B121)</f>
        <v>3.0093072945038109E-2</v>
      </c>
      <c r="F121" s="13">
        <f>AVERAGE($B$6:B121)</f>
        <v>5.7601329551686268E-3</v>
      </c>
      <c r="H121" s="18">
        <f t="shared" si="3"/>
        <v>0.13602686226090149</v>
      </c>
    </row>
    <row r="122" spans="1:8" x14ac:dyDescent="0.35">
      <c r="A122" s="17">
        <f>Main!B125</f>
        <v>44834</v>
      </c>
      <c r="B122" s="14">
        <f>Main!C125/Main!C124-1</f>
        <v>-6.7382391022874466E-2</v>
      </c>
      <c r="D122" s="16">
        <f>STDEV($B$6:B122)</f>
        <v>3.0716627994087503E-2</v>
      </c>
      <c r="F122" s="13">
        <f>AVERAGE($B$6:B122)</f>
        <v>5.1349831775785145E-3</v>
      </c>
      <c r="H122" s="18">
        <f t="shared" si="3"/>
        <v>0.11291332211268265</v>
      </c>
    </row>
    <row r="123" spans="1:8" x14ac:dyDescent="0.35">
      <c r="A123" s="17">
        <f>Main!B126</f>
        <v>44865</v>
      </c>
      <c r="B123" s="14">
        <f>Main!C126/Main!C125-1</f>
        <v>-2.4989876786024157E-2</v>
      </c>
      <c r="D123" s="16">
        <f>STDEV($B$6:B123)</f>
        <v>3.0710548279288461E-2</v>
      </c>
      <c r="F123" s="13">
        <f>AVERAGE($B$6:B123)</f>
        <v>4.8796877541581532E-3</v>
      </c>
      <c r="H123" s="18">
        <f t="shared" si="3"/>
        <v>0.10462271979879903</v>
      </c>
    </row>
    <row r="124" spans="1:8" x14ac:dyDescent="0.35">
      <c r="A124" s="17">
        <f>Main!B127</f>
        <v>44895</v>
      </c>
      <c r="B124" s="14">
        <f>Main!C127/Main!C126-1</f>
        <v>5.7015722337585117E-2</v>
      </c>
      <c r="D124" s="16">
        <f>STDEV($B$6:B124)</f>
        <v>3.0951362079092954E-2</v>
      </c>
      <c r="F124" s="13">
        <f>AVERAGE($B$6:B124)</f>
        <v>5.3178056918340095E-3</v>
      </c>
      <c r="H124" s="18">
        <f t="shared" si="3"/>
        <v>0.11796375926323502</v>
      </c>
    </row>
    <row r="125" spans="1:8" x14ac:dyDescent="0.35">
      <c r="A125" s="17">
        <f>Main!B128</f>
        <v>44926</v>
      </c>
      <c r="B125" s="14">
        <f>Main!C128/Main!C127-1</f>
        <v>4.7709923664120968E-3</v>
      </c>
      <c r="D125" s="16">
        <f>STDEV($B$6:B125)</f>
        <v>3.0821080397869106E-2</v>
      </c>
      <c r="F125" s="13">
        <f>AVERAGE($B$6:B125)</f>
        <v>5.3132489141221604E-3</v>
      </c>
      <c r="H125" s="18">
        <f t="shared" si="3"/>
        <v>0.11831454966476805</v>
      </c>
    </row>
    <row r="126" spans="1:8" x14ac:dyDescent="0.35">
      <c r="A126" s="17">
        <f>Main!B129</f>
        <v>44957</v>
      </c>
      <c r="B126" s="14">
        <f>Main!C129/Main!C128-1</f>
        <v>3.6534271828389642E-2</v>
      </c>
      <c r="D126" s="16">
        <f>STDEV($B$6:B126)</f>
        <v>3.0823345737991545E-2</v>
      </c>
      <c r="F126" s="13">
        <f>AVERAGE($B$6:B126)</f>
        <v>5.5712738968847018E-3</v>
      </c>
      <c r="H126" s="18">
        <f t="shared" si="3"/>
        <v>0.12667694361956891</v>
      </c>
    </row>
    <row r="127" spans="1:8" x14ac:dyDescent="0.35">
      <c r="A127" s="17">
        <f>Main!B130</f>
        <v>44985</v>
      </c>
      <c r="B127" s="14">
        <f>Main!C130/Main!C129-1</f>
        <v>-1.9401778496362931E-3</v>
      </c>
      <c r="D127" s="16">
        <f>STDEV($B$6:B127)</f>
        <v>3.0703244576539269E-2</v>
      </c>
      <c r="F127" s="13">
        <f>AVERAGE($B$6:B127)</f>
        <v>5.5097046202738737E-3</v>
      </c>
      <c r="H127" s="18">
        <f t="shared" si="3"/>
        <v>0.12516716088513069</v>
      </c>
    </row>
    <row r="128" spans="1:8" x14ac:dyDescent="0.35">
      <c r="A128" s="17">
        <f>Main!B131</f>
        <v>45016</v>
      </c>
      <c r="B128" s="14">
        <f>Main!C131/Main!C130-1</f>
        <v>-1.8359522652411364E-3</v>
      </c>
      <c r="D128" s="16">
        <f>STDEV($B$6:B128)</f>
        <v>3.0584325316421534E-2</v>
      </c>
      <c r="F128" s="13">
        <f>AVERAGE($B$6:B128)</f>
        <v>5.4499838325867602E-3</v>
      </c>
      <c r="H128" s="18">
        <f t="shared" si="3"/>
        <v>0.12370118113701629</v>
      </c>
    </row>
    <row r="129" spans="1:8" x14ac:dyDescent="0.35">
      <c r="A129" s="17">
        <f>Main!B132</f>
        <v>45046</v>
      </c>
      <c r="B129" s="14">
        <f>Main!C132/Main!C131-1</f>
        <v>2.0070327292399215E-2</v>
      </c>
      <c r="D129" s="16">
        <f>STDEV($B$6:B129)</f>
        <v>3.0488028722754166E-2</v>
      </c>
      <c r="F129" s="13">
        <f>AVERAGE($B$6:B129)</f>
        <v>5.5678898282304091E-3</v>
      </c>
      <c r="H129" s="18">
        <f t="shared" si="3"/>
        <v>0.12795918020938291</v>
      </c>
    </row>
    <row r="130" spans="1:8" x14ac:dyDescent="0.35">
      <c r="A130" s="17">
        <f>Main!B133</f>
        <v>45077</v>
      </c>
      <c r="B130" s="14">
        <f>Main!C133/Main!C132-1</f>
        <v>-1.5591854051760667E-2</v>
      </c>
      <c r="D130" s="16">
        <f>STDEV($B$6:B130)</f>
        <v>3.0423767769612496E-2</v>
      </c>
      <c r="F130" s="13">
        <f>AVERAGE($B$6:B130)</f>
        <v>5.3986118771904802E-3</v>
      </c>
      <c r="H130" s="18">
        <f t="shared" si="3"/>
        <v>0.12266545152409788</v>
      </c>
    </row>
    <row r="131" spans="1:8" x14ac:dyDescent="0.35">
      <c r="A131" s="17">
        <f>Main!B134</f>
        <v>45107</v>
      </c>
      <c r="B131" s="14">
        <f>Main!C134/Main!C133-1</f>
        <v>2.3434974679452658E-2</v>
      </c>
      <c r="D131" s="16">
        <f>STDEV($B$6:B131)</f>
        <v>3.0344400283651936E-2</v>
      </c>
      <c r="F131" s="13">
        <f>AVERAGE($B$6:B131)</f>
        <v>5.5417576137163707E-3</v>
      </c>
      <c r="H131" s="18">
        <f t="shared" si="3"/>
        <v>0.12770365902197156</v>
      </c>
    </row>
    <row r="132" spans="1:8" x14ac:dyDescent="0.35">
      <c r="A132" s="17">
        <f>Main!B135</f>
        <v>45138</v>
      </c>
      <c r="B132" s="14">
        <f>Main!C135/Main!C134-1</f>
        <v>1.6792125072379926E-2</v>
      </c>
      <c r="D132" s="16">
        <f>STDEV($B$6:B132)</f>
        <v>3.0240229003020681E-2</v>
      </c>
      <c r="F132" s="13">
        <f>AVERAGE($B$6:B132)</f>
        <v>5.6303431842570284E-3</v>
      </c>
      <c r="H132" s="18">
        <f t="shared" si="3"/>
        <v>0.13107296631895321</v>
      </c>
    </row>
    <row r="133" spans="1:8" x14ac:dyDescent="0.35">
      <c r="A133" s="17">
        <f>Main!B136</f>
        <v>45169</v>
      </c>
      <c r="B133" s="14">
        <f>Main!C136/Main!C135-1</f>
        <v>-1.9879892317249959E-2</v>
      </c>
      <c r="D133" s="16">
        <f>STDEV($B$6:B133)</f>
        <v>3.0205215521604854E-2</v>
      </c>
      <c r="F133" s="13">
        <f>AVERAGE($B$6:B133)</f>
        <v>5.431044469401505E-3</v>
      </c>
      <c r="H133" s="18">
        <f t="shared" si="3"/>
        <v>0.12462674865015598</v>
      </c>
    </row>
    <row r="134" spans="1:8" x14ac:dyDescent="0.35">
      <c r="A134" s="17">
        <f>Main!B137</f>
        <v>45198</v>
      </c>
      <c r="B134" s="14">
        <f>Main!C137/Main!C136-1</f>
        <v>1.6374392562856777E-3</v>
      </c>
      <c r="D134" s="16">
        <f>STDEV($B$6:B134)</f>
        <v>3.0088848972238746E-2</v>
      </c>
      <c r="F134" s="13">
        <f>AVERAGE($B$6:B134)</f>
        <v>5.4016366770517701E-3</v>
      </c>
      <c r="H134" s="18">
        <f t="shared" si="3"/>
        <v>0.12413136886130625</v>
      </c>
    </row>
    <row r="135" spans="1:8" x14ac:dyDescent="0.35">
      <c r="A135" s="17">
        <f>Main!B138</f>
        <v>45230</v>
      </c>
      <c r="B135" s="14">
        <f>Main!C138/Main!C137-1</f>
        <v>-2.9478458049886691E-2</v>
      </c>
      <c r="D135" s="16">
        <f>STDEV($B$6:B135)</f>
        <v>3.0127716892084447E-2</v>
      </c>
      <c r="F135" s="13">
        <f>AVERAGE($B$6:B135)</f>
        <v>5.1333282560753202E-3</v>
      </c>
      <c r="H135" s="18">
        <f t="shared" ref="H135:H150" si="4">(F135-(2%/12))/D135</f>
        <v>0.11506552593500573</v>
      </c>
    </row>
    <row r="136" spans="1:8" x14ac:dyDescent="0.35">
      <c r="A136" s="17">
        <f>Main!B139</f>
        <v>45260</v>
      </c>
      <c r="B136" s="14">
        <f>Main!C139/Main!C138-1</f>
        <v>2.6624646815909703E-2</v>
      </c>
      <c r="D136" s="16">
        <f>STDEV($B$6:B136)</f>
        <v>3.007030018758107E-2</v>
      </c>
      <c r="F136" s="13">
        <f>AVERAGE($B$6:B136)</f>
        <v>5.2973841229442846E-3</v>
      </c>
      <c r="H136" s="18">
        <f t="shared" si="4"/>
        <v>0.12074097809562577</v>
      </c>
    </row>
    <row r="137" spans="1:8" x14ac:dyDescent="0.35">
      <c r="A137" s="17">
        <f>Main!B140</f>
        <v>45289</v>
      </c>
      <c r="B137" s="14">
        <f>Main!C140/Main!C139-1</f>
        <v>2.0694400338731933E-2</v>
      </c>
      <c r="D137" s="16">
        <f>STDEV($B$6:B137)</f>
        <v>2.9985270694061195E-2</v>
      </c>
      <c r="F137" s="13">
        <f>AVERAGE($B$6:B137)</f>
        <v>5.4140281851851003E-3</v>
      </c>
      <c r="H137" s="18">
        <f t="shared" si="4"/>
        <v>0.12497340967012267</v>
      </c>
    </row>
    <row r="138" spans="1:8" x14ac:dyDescent="0.35">
      <c r="A138" s="17">
        <f>Main!B141</f>
        <v>45322</v>
      </c>
      <c r="B138" s="14">
        <f>Main!C141/Main!C140-1</f>
        <v>2.5926886180969166E-3</v>
      </c>
      <c r="D138" s="16">
        <f>STDEV($B$6:B138)</f>
        <v>2.9872475953188486E-2</v>
      </c>
      <c r="F138" s="13">
        <f>AVERAGE($B$6:B138)</f>
        <v>5.3928151057333097E-3</v>
      </c>
      <c r="H138" s="18">
        <f t="shared" si="4"/>
        <v>0.12473517243450744</v>
      </c>
    </row>
    <row r="139" spans="1:8" x14ac:dyDescent="0.35">
      <c r="A139" s="17">
        <f>Main!B142</f>
        <v>45351</v>
      </c>
      <c r="B139" s="14">
        <f>Main!C142/Main!C141-1</f>
        <v>2.2808378588052847E-2</v>
      </c>
      <c r="D139" s="16">
        <f>STDEV($B$6:B139)</f>
        <v>2.9797965640367217E-2</v>
      </c>
      <c r="F139" s="13">
        <f>AVERAGE($B$6:B139)</f>
        <v>5.5227819973924109E-3</v>
      </c>
      <c r="H139" s="18">
        <f t="shared" si="4"/>
        <v>0.1294086776683129</v>
      </c>
    </row>
    <row r="140" spans="1:8" x14ac:dyDescent="0.35">
      <c r="A140" s="17">
        <f>Main!B143</f>
        <v>45379</v>
      </c>
      <c r="B140" s="14">
        <f>Main!C143/Main!C142-1</f>
        <v>1.9569174757281482E-2</v>
      </c>
      <c r="D140" s="16">
        <f>STDEV($B$6:B140)</f>
        <v>2.9711176128283393E-2</v>
      </c>
      <c r="F140" s="13">
        <f>AVERAGE($B$6:B140)</f>
        <v>5.6268293511693669E-3</v>
      </c>
      <c r="H140" s="18">
        <f t="shared" si="4"/>
        <v>0.13328865432334214</v>
      </c>
    </row>
    <row r="141" spans="1:8" x14ac:dyDescent="0.35">
      <c r="A141" s="17">
        <f>Main!B144</f>
        <v>45412</v>
      </c>
      <c r="B141" s="14">
        <f>Main!C144/Main!C143-1</f>
        <v>9.423200912562546E-3</v>
      </c>
      <c r="D141" s="16">
        <f>STDEV($B$6:B141)</f>
        <v>2.9602720184231563E-2</v>
      </c>
      <c r="F141" s="13">
        <f>AVERAGE($B$6:B141)</f>
        <v>5.6547438479443166E-3</v>
      </c>
      <c r="H141" s="18">
        <f t="shared" si="4"/>
        <v>0.13471995669512737</v>
      </c>
    </row>
    <row r="142" spans="1:8" x14ac:dyDescent="0.35">
      <c r="A142" s="17">
        <f>Main!B145</f>
        <v>45443</v>
      </c>
      <c r="B142" s="14">
        <f>Main!C145/Main!C144-1</f>
        <v>2.0193583255539549E-2</v>
      </c>
      <c r="D142" s="16">
        <f>STDEV($B$6:B142)</f>
        <v>2.9519830779568577E-2</v>
      </c>
      <c r="F142" s="13">
        <f>AVERAGE($B$6:B142)</f>
        <v>5.7608667633282234E-3</v>
      </c>
      <c r="H142" s="18">
        <f t="shared" si="4"/>
        <v>0.13869321024344272</v>
      </c>
    </row>
    <row r="143" spans="1:8" x14ac:dyDescent="0.35">
      <c r="A143" s="17">
        <f>Main!B146</f>
        <v>45473</v>
      </c>
      <c r="B143" s="14">
        <f>Main!C146/Main!C145-1</f>
        <v>3.2267385860142994E-3</v>
      </c>
      <c r="D143" s="16">
        <f>STDEV($B$6:B143)</f>
        <v>2.9412687928229639E-2</v>
      </c>
      <c r="F143" s="13">
        <f>AVERAGE($B$6:B143)</f>
        <v>5.7425035156665281E-3</v>
      </c>
      <c r="H143" s="18">
        <f t="shared" si="4"/>
        <v>0.13857410308589865</v>
      </c>
    </row>
    <row r="144" spans="1:8" x14ac:dyDescent="0.35">
      <c r="A144" s="17">
        <f>Main!B147</f>
        <v>45504</v>
      </c>
      <c r="B144" s="14">
        <f>Main!C147/Main!C146-1</f>
        <v>1.9202150640871274E-3</v>
      </c>
      <c r="D144" s="16">
        <f>STDEV($B$6:B144)</f>
        <v>2.9307719677423617E-2</v>
      </c>
      <c r="F144" s="13">
        <f>AVERAGE($B$6:B144)</f>
        <v>5.7150050375976121E-3</v>
      </c>
      <c r="H144" s="18">
        <f t="shared" si="4"/>
        <v>0.13813215137476115</v>
      </c>
    </row>
    <row r="145" spans="1:8" x14ac:dyDescent="0.35">
      <c r="A145" s="17">
        <f>Main!B148</f>
        <v>45535</v>
      </c>
      <c r="B145" s="14">
        <f>Main!C148/Main!C147-1</f>
        <v>-8.624407072014284E-4</v>
      </c>
      <c r="D145" s="16">
        <f>STDEV($B$6:B145)</f>
        <v>2.9207396506283376E-2</v>
      </c>
      <c r="F145" s="13">
        <f>AVERAGE($B$6:B145)</f>
        <v>5.6680232822776183E-3</v>
      </c>
      <c r="H145" s="18">
        <f t="shared" si="4"/>
        <v>0.13699805851405281</v>
      </c>
    </row>
    <row r="146" spans="1:8" x14ac:dyDescent="0.35">
      <c r="A146" s="17">
        <f>Main!B149</f>
        <v>45565</v>
      </c>
      <c r="B146" s="14">
        <f>Main!C149/Main!C148-1</f>
        <v>2.2442813983599486E-2</v>
      </c>
      <c r="D146" s="16">
        <f>STDEV($B$6:B146)</f>
        <v>2.9137164214847792E-2</v>
      </c>
      <c r="F146" s="13">
        <f>AVERAGE($B$6:B146)</f>
        <v>5.7869934290955037E-3</v>
      </c>
      <c r="H146" s="18">
        <f t="shared" si="4"/>
        <v>0.1414113855434562</v>
      </c>
    </row>
    <row r="147" spans="1:8" x14ac:dyDescent="0.35">
      <c r="A147" s="17">
        <f>Main!B150</f>
        <v>45596</v>
      </c>
      <c r="B147" s="14">
        <f>Main!C150/Main!C149-1</f>
        <v>-9.6618357487923134E-3</v>
      </c>
      <c r="D147" s="16">
        <f>STDEV($B$6:B147)</f>
        <v>2.9062587507603814E-2</v>
      </c>
      <c r="F147" s="13">
        <f>AVERAGE($B$6:B147)</f>
        <v>5.6781988574202379E-3</v>
      </c>
      <c r="H147" s="18">
        <f t="shared" si="4"/>
        <v>0.13803079955299954</v>
      </c>
    </row>
    <row r="148" spans="1:8" x14ac:dyDescent="0.35">
      <c r="A148" s="17">
        <f>Main!B151</f>
        <v>45626</v>
      </c>
      <c r="B148" s="14">
        <f>Main!C151/Main!C150-1</f>
        <v>6.2041202936300444E-3</v>
      </c>
      <c r="D148" s="16">
        <f>STDEV($B$6:B148)</f>
        <v>2.8960107046551078E-2</v>
      </c>
      <c r="F148" s="13">
        <f>AVERAGE($B$6:B148)</f>
        <v>5.6818766297014253E-3</v>
      </c>
      <c r="H148" s="18">
        <f t="shared" si="4"/>
        <v>0.13864624038097051</v>
      </c>
    </row>
    <row r="149" spans="1:8" x14ac:dyDescent="0.35">
      <c r="A149" s="17">
        <f>Main!B152</f>
        <v>45657</v>
      </c>
      <c r="B149" s="14">
        <f>Main!C152/Main!C151-1</f>
        <v>1.3037748282029415E-2</v>
      </c>
      <c r="D149" s="16">
        <f>STDEV($B$6:B149)</f>
        <v>2.8865179825935179E-2</v>
      </c>
      <c r="F149" s="13">
        <f>AVERAGE($B$6:B149)</f>
        <v>5.7329590717314811E-3</v>
      </c>
      <c r="H149" s="18">
        <f t="shared" si="4"/>
        <v>0.14087188888431162</v>
      </c>
    </row>
    <row r="150" spans="1:8" x14ac:dyDescent="0.35">
      <c r="A150" s="17">
        <f>Main!B153</f>
        <v>45688</v>
      </c>
      <c r="B150" s="14">
        <f>Main!C153/Main!C152-1</f>
        <v>3.9957255029503536E-3</v>
      </c>
      <c r="D150" s="16">
        <f>STDEV($B$6:B150)</f>
        <v>2.8765140684668782E-2</v>
      </c>
      <c r="F150" s="13">
        <f>AVERAGE($B$6:B150)</f>
        <v>5.7209781505674732E-3</v>
      </c>
      <c r="H150" s="18">
        <f t="shared" si="4"/>
        <v>0.14094530349582715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Main</vt:lpstr>
      <vt:lpstr>YTD</vt:lpstr>
      <vt:lpstr>Last 1M</vt:lpstr>
      <vt:lpstr>Last 3M</vt:lpstr>
      <vt:lpstr>Last 6M</vt:lpstr>
      <vt:lpstr>Last 9M</vt:lpstr>
      <vt:lpstr>Last 12M</vt:lpstr>
      <vt:lpstr>Last 2 Years</vt:lpstr>
      <vt:lpstr>Last 3 Years</vt:lpstr>
      <vt:lpstr>Last 5 Years</vt:lpstr>
      <vt:lpstr>CAGR</vt:lpstr>
      <vt:lpstr>summary</vt:lpstr>
      <vt:lpstr>Stddev sharpe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selau642</dc:creator>
  <cp:lastModifiedBy>Simon Zhao</cp:lastModifiedBy>
  <dcterms:created xsi:type="dcterms:W3CDTF">2016-08-16T02:37:09Z</dcterms:created>
  <dcterms:modified xsi:type="dcterms:W3CDTF">2025-02-13T05:34:18Z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{9D7C961A-C5E1-46C4-8077-1E690DD89B38}</vt:lpwstr>
  </property>
</Properties>
</file>